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KAROLINA\2024\AVANCE DE GESTION FINANCIERA 2024\V. FORMATOS L.D.F AG 2024\"/>
    </mc:Choice>
  </mc:AlternateContent>
  <bookViews>
    <workbookView xWindow="0" yWindow="0" windowWidth="24000" windowHeight="9735" activeTab="3"/>
  </bookViews>
  <sheets>
    <sheet name="EAPED NE COG" sheetId="1" r:id="rId1"/>
    <sheet name="EAPED NE COG (2)" sheetId="2" r:id="rId2"/>
    <sheet name="EAPED NE COG (3)" sheetId="3" r:id="rId3"/>
    <sheet name="EAPED E COG" sheetId="4" r:id="rId4"/>
    <sheet name="EAPED E COG (2)" sheetId="5" r:id="rId5"/>
    <sheet name="EAPED E COG (3)" sheetId="6" r:id="rId6"/>
  </sheets>
  <definedNames>
    <definedName name="_xlnm.Print_Area" localSheetId="3">'EAPED E COG'!$A$1:$H$40</definedName>
    <definedName name="_xlnm.Print_Area" localSheetId="4">'EAPED E COG (2)'!$A$1:$H$37</definedName>
    <definedName name="_xlnm.Print_Area" localSheetId="5">'EAPED E COG (3)'!$A$1:$H$35</definedName>
    <definedName name="_xlnm.Print_Area" localSheetId="0">'EAPED NE COG'!$A$1:$H$40</definedName>
    <definedName name="_xlnm.Print_Area" localSheetId="1">'EAPED NE COG (2)'!$A$1:$H$37</definedName>
    <definedName name="_xlnm.Print_Area" localSheetId="2">'EAPED NE COG (3)'!$A$1:$H$35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6" l="1"/>
  <c r="G34" i="6"/>
  <c r="F34" i="6"/>
  <c r="E34" i="6"/>
  <c r="D34" i="6"/>
  <c r="C34" i="6"/>
  <c r="C36" i="5"/>
  <c r="D36" i="5"/>
  <c r="E36" i="5"/>
  <c r="F36" i="5"/>
  <c r="G36" i="5"/>
  <c r="H36" i="5"/>
  <c r="E22" i="5"/>
  <c r="E32" i="5"/>
  <c r="E23" i="5"/>
  <c r="E24" i="5"/>
  <c r="E25" i="5"/>
  <c r="E26" i="5"/>
  <c r="E27" i="5"/>
  <c r="E28" i="5"/>
  <c r="E29" i="5"/>
  <c r="E30" i="5"/>
  <c r="H15" i="5"/>
  <c r="E15" i="5"/>
  <c r="H18" i="4"/>
  <c r="H17" i="4"/>
  <c r="H16" i="4"/>
  <c r="H15" i="4"/>
  <c r="H14" i="4"/>
  <c r="H13" i="4"/>
  <c r="H12" i="4"/>
  <c r="H11" i="4"/>
  <c r="H39" i="4" s="1"/>
  <c r="E18" i="4"/>
  <c r="E17" i="4"/>
  <c r="E16" i="4"/>
  <c r="E15" i="4"/>
  <c r="E14" i="4"/>
  <c r="E13" i="4"/>
  <c r="E12" i="4"/>
  <c r="E11" i="4"/>
  <c r="C33" i="6"/>
  <c r="H23" i="6"/>
  <c r="E23" i="6"/>
  <c r="G23" i="6"/>
  <c r="F23" i="6"/>
  <c r="D23" i="6"/>
  <c r="C23" i="6"/>
  <c r="H19" i="6"/>
  <c r="E19" i="6"/>
  <c r="G19" i="6"/>
  <c r="F19" i="6"/>
  <c r="D19" i="6"/>
  <c r="C19" i="6"/>
  <c r="H11" i="6"/>
  <c r="E11" i="6"/>
  <c r="G11" i="6"/>
  <c r="F11" i="6"/>
  <c r="D11" i="6"/>
  <c r="C11" i="6"/>
  <c r="G31" i="5"/>
  <c r="F31" i="5"/>
  <c r="D31" i="5"/>
  <c r="C31" i="5"/>
  <c r="E31" i="5" s="1"/>
  <c r="H31" i="5" s="1"/>
  <c r="G21" i="5"/>
  <c r="F21" i="5"/>
  <c r="D21" i="5"/>
  <c r="E21" i="5" s="1"/>
  <c r="H21" i="5" s="1"/>
  <c r="C21" i="5"/>
  <c r="G11" i="5"/>
  <c r="G10" i="4" s="1"/>
  <c r="F11" i="5"/>
  <c r="D11" i="5"/>
  <c r="C11" i="5"/>
  <c r="E11" i="5" s="1"/>
  <c r="H11" i="5" s="1"/>
  <c r="F39" i="4"/>
  <c r="E39" i="4"/>
  <c r="H29" i="4"/>
  <c r="G29" i="4"/>
  <c r="F29" i="4"/>
  <c r="E29" i="4"/>
  <c r="D29" i="4"/>
  <c r="C29" i="4"/>
  <c r="H19" i="4"/>
  <c r="G19" i="4"/>
  <c r="F19" i="4"/>
  <c r="E19" i="4"/>
  <c r="D19" i="4"/>
  <c r="C19" i="4"/>
  <c r="G11" i="4"/>
  <c r="G39" i="4" s="1"/>
  <c r="F11" i="4"/>
  <c r="D11" i="4"/>
  <c r="D39" i="4" s="1"/>
  <c r="C11" i="4"/>
  <c r="C39" i="4" s="1"/>
  <c r="H34" i="3"/>
  <c r="G34" i="3"/>
  <c r="F34" i="3"/>
  <c r="E34" i="3"/>
  <c r="D34" i="3"/>
  <c r="C34" i="3"/>
  <c r="H23" i="3"/>
  <c r="G23" i="3"/>
  <c r="F23" i="3"/>
  <c r="E23" i="3"/>
  <c r="D23" i="3"/>
  <c r="C23" i="3"/>
  <c r="H19" i="3"/>
  <c r="G19" i="3"/>
  <c r="F19" i="3"/>
  <c r="E19" i="3"/>
  <c r="D19" i="3"/>
  <c r="C19" i="3"/>
  <c r="H11" i="3"/>
  <c r="G11" i="3"/>
  <c r="F11" i="3"/>
  <c r="E11" i="3"/>
  <c r="D11" i="3"/>
  <c r="C11" i="3"/>
  <c r="H36" i="2"/>
  <c r="G36" i="2"/>
  <c r="F36" i="2"/>
  <c r="E36" i="2"/>
  <c r="D36" i="2"/>
  <c r="C36" i="2"/>
  <c r="H31" i="2"/>
  <c r="G31" i="2"/>
  <c r="F31" i="2"/>
  <c r="E31" i="2"/>
  <c r="D31" i="2"/>
  <c r="C31" i="2"/>
  <c r="H21" i="2"/>
  <c r="G21" i="2"/>
  <c r="F21" i="2"/>
  <c r="E21" i="2"/>
  <c r="D21" i="2"/>
  <c r="C21" i="2"/>
  <c r="C10" i="1" s="1"/>
  <c r="H15" i="2"/>
  <c r="H11" i="2"/>
  <c r="G11" i="2"/>
  <c r="F11" i="2"/>
  <c r="F10" i="1" s="1"/>
  <c r="D11" i="2"/>
  <c r="C11" i="2"/>
  <c r="E11" i="2" s="1"/>
  <c r="H39" i="1"/>
  <c r="E39" i="1"/>
  <c r="G39" i="1"/>
  <c r="F39" i="1"/>
  <c r="D39" i="1"/>
  <c r="C39" i="1"/>
  <c r="D10" i="1"/>
  <c r="H11" i="1"/>
  <c r="G11" i="1"/>
  <c r="F11" i="1"/>
  <c r="E11" i="1"/>
  <c r="D11" i="1"/>
  <c r="C11" i="1"/>
  <c r="H29" i="1"/>
  <c r="G29" i="1"/>
  <c r="F29" i="1"/>
  <c r="D29" i="1"/>
  <c r="C29" i="1"/>
  <c r="E31" i="1"/>
  <c r="E32" i="1"/>
  <c r="E29" i="1" s="1"/>
  <c r="E33" i="1"/>
  <c r="E34" i="1"/>
  <c r="E35" i="1"/>
  <c r="E36" i="1"/>
  <c r="E37" i="1"/>
  <c r="E38" i="1"/>
  <c r="E30" i="1"/>
  <c r="G19" i="1"/>
  <c r="F19" i="1"/>
  <c r="E21" i="1"/>
  <c r="E22" i="1"/>
  <c r="E23" i="1"/>
  <c r="E24" i="1"/>
  <c r="H24" i="1" s="1"/>
  <c r="E25" i="1"/>
  <c r="E26" i="1"/>
  <c r="E27" i="1"/>
  <c r="E28" i="1"/>
  <c r="H28" i="1" s="1"/>
  <c r="E20" i="1"/>
  <c r="H27" i="1"/>
  <c r="H26" i="1"/>
  <c r="H25" i="1"/>
  <c r="H23" i="1"/>
  <c r="H22" i="1"/>
  <c r="H21" i="1"/>
  <c r="H20" i="1"/>
  <c r="D19" i="1"/>
  <c r="E19" i="1" s="1"/>
  <c r="H19" i="1" s="1"/>
  <c r="C19" i="1"/>
  <c r="D10" i="4" l="1"/>
  <c r="C10" i="4"/>
  <c r="F10" i="4"/>
  <c r="E10" i="1"/>
  <c r="G10" i="1"/>
  <c r="H10" i="1"/>
  <c r="E10" i="4" l="1"/>
  <c r="H10" i="4" l="1"/>
</calcChain>
</file>

<file path=xl/sharedStrings.xml><?xml version="1.0" encoding="utf-8"?>
<sst xmlns="http://schemas.openxmlformats.org/spreadsheetml/2006/main" count="249" uniqueCount="107">
  <si>
    <t xml:space="preserve">Estado Analítico del Ejercicio del Presupuesto de Egresos Detallado- LDF </t>
  </si>
  <si>
    <t xml:space="preserve">Clasificación por Objeto del Gasto 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</si>
  <si>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</si>
  <si>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</si>
  <si>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</si>
  <si>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</si>
  <si>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</si>
  <si>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</si>
  <si>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</si>
  <si>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</si>
  <si>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</si>
  <si>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</si>
  <si>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</si>
  <si>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</si>
  <si>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</si>
  <si>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</si>
  <si>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</si>
  <si>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</si>
  <si>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</si>
  <si>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</si>
  <si>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</si>
  <si>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</si>
  <si>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</si>
  <si>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Quimicos, Farmaceuticos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</si>
  <si>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</si>
  <si>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</si>
  <si>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</si>
  <si>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</si>
  <si>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</si>
  <si>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</si>
  <si>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</si>
  <si>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</si>
  <si>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Conservamiento</t>
  </si>
  <si>
    <t>c6) Servicios de Comunicación Social y Publicidad</t>
  </si>
  <si>
    <t>c7) Servicios de Traslado y Viáticos</t>
  </si>
  <si>
    <t>c8) Servicios Oficiales</t>
  </si>
  <si>
    <t>c9) Otros Servicios Generales</t>
  </si>
  <si>
    <t>Total de Clasificacion Por Objeto del Gasto hoja 1 de 6</t>
  </si>
  <si>
    <t>LDF /6a.1</t>
  </si>
  <si>
    <t>Clasificación por Objeto del Gasto</t>
  </si>
  <si>
    <t>d1) Transferencia Internas y Asignaciónes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</si>
  <si>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</si>
  <si>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</si>
  <si>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</si>
  <si>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</si>
  <si>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</si>
  <si>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</si>
  <si>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</si>
  <si>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</si>
  <si>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</si>
  <si>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</si>
  <si>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</si>
  <si>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</si>
  <si>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</si>
  <si>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</si>
  <si>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</si>
  <si>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</si>
  <si>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Bienes Intangibles</t>
  </si>
  <si>
    <t>f1) Obra Pública en Bienes de Dominio Público</t>
  </si>
  <si>
    <t>f2) Obra Pública en Bienes Propios</t>
  </si>
  <si>
    <t>f3) Proyectos Productivos y Acciones de Fomento</t>
  </si>
  <si>
    <t>Total de Clasificacion Por Objeto del Gasto hoja 2 de 6</t>
  </si>
  <si>
    <t>LDF /6a.2</t>
  </si>
  <si>
    <t>g1) Inversiones Para el Fomento de Actividades Productivas</t>
  </si>
  <si>
    <t>g2) Acciones y Participaciones de Capital</t>
  </si>
  <si>
    <t>g3) Compra de Titulos y Valores</t>
  </si>
  <si>
    <t xml:space="preserve">g4) Concesión de Préstamos </t>
  </si>
  <si>
    <t>g5) Inversiones de Fideicomisos, Mandatos y Otros Análogos              Fideicomisos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</si>
  <si>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</si>
  <si>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</si>
  <si>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</si>
  <si>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</si>
  <si>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</si>
  <si>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</si>
  <si>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</si>
  <si>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</si>
  <si>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</si>
  <si>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</si>
  <si>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</si>
  <si>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</si>
  <si>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Total de Clasificacion Por Objeto del Gasto hoja 3 de 6</t>
  </si>
  <si>
    <t>LDF /6a.3</t>
  </si>
  <si>
    <t>Estado Analítico del Ejercicio del Presupuesto de Egresos Detallado- LDF</t>
  </si>
  <si>
    <t>II. Gasto Etiquetado  (II=A+B+C+D+E+F+G+H+I)</t>
  </si>
  <si>
    <t>Total de Clasificacion Por Objeto del Gasto hoja 4 de 6</t>
  </si>
  <si>
    <t>LDF /6a.4</t>
  </si>
  <si>
    <t>Total de Clasificacion Por Objeto del Gasto hoja 5 de 6</t>
  </si>
  <si>
    <t>LDF /6a.5</t>
  </si>
  <si>
    <t>Total de Clasificacion Por Objeto del Gasto hoja 6 de 6</t>
  </si>
  <si>
    <t xml:space="preserve">Total de Clasificacion Por Objeto del Gasto </t>
  </si>
  <si>
    <t>LDF /6a.6</t>
  </si>
  <si>
    <t>Avance de Gestión Financiera 2024</t>
  </si>
  <si>
    <r>
      <t xml:space="preserve">I. Gasto No Etiquetado </t>
    </r>
    <r>
      <rPr>
        <sz val="8"/>
        <rFont val="Arial"/>
        <family val="2"/>
      </rPr>
      <t>(A+B+C+D+E+F+G+H+I)</t>
    </r>
  </si>
  <si>
    <r>
      <t xml:space="preserve">A. Servicios Personales </t>
    </r>
    <r>
      <rPr>
        <sz val="8"/>
        <rFont val="Arial"/>
        <family val="2"/>
      </rPr>
      <t>(A=a1+a2+a3+a4+a5+a6+a7)</t>
    </r>
  </si>
  <si>
    <r>
      <t xml:space="preserve">B. Materiales y Suministros  </t>
    </r>
    <r>
      <rPr>
        <sz val="8"/>
        <rFont val="Arial"/>
        <family val="2"/>
      </rPr>
      <t>(B=b1+b2+b3+b4+b5+b6+b7+b8+b9)</t>
    </r>
  </si>
  <si>
    <r>
      <t xml:space="preserve">C. Servicios Generales  </t>
    </r>
    <r>
      <rPr>
        <sz val="8"/>
        <rFont val="Arial"/>
        <family val="2"/>
      </rPr>
      <t>(C=c1+c2+c3+c4+c5+c6+c7+c8+c9)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</si>
  <si>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(D=d1+d2+d3+d4+d5+d6+d7+d8+d9)</t>
    </r>
  </si>
  <si>
    <r>
      <t xml:space="preserve">E. Bienes Muebles, Inmuebles e Intangibles  </t>
    </r>
    <r>
      <rPr>
        <sz val="8"/>
        <rFont val="Arial"/>
        <family val="2"/>
      </rPr>
      <t>(E=e1+e2+e3+e4+e5+e6+e7+e8+e9)</t>
    </r>
  </si>
  <si>
    <r>
      <t xml:space="preserve">F. Inversión Pública  </t>
    </r>
    <r>
      <rPr>
        <sz val="8"/>
        <rFont val="Arial"/>
        <family val="2"/>
      </rPr>
      <t>(F=f1+f2+f3)</t>
    </r>
  </si>
  <si>
    <r>
      <t xml:space="preserve">G. Inversiones Financieras y Otras Provisiones  </t>
    </r>
    <r>
      <rPr>
        <sz val="8"/>
        <rFont val="Arial"/>
        <family val="2"/>
      </rPr>
      <t>(G=g1+g2+g3+g4+g5+g6+g7)</t>
    </r>
  </si>
  <si>
    <r>
      <t xml:space="preserve">H. Participaciones y Aportaciones  </t>
    </r>
    <r>
      <rPr>
        <sz val="8"/>
        <rFont val="Arial"/>
        <family val="2"/>
      </rPr>
      <t>(H=h1+h2+h3)</t>
    </r>
  </si>
  <si>
    <r>
      <t xml:space="preserve">I. Deuda Pública  </t>
    </r>
    <r>
      <rPr>
        <sz val="8"/>
        <rFont val="Arial"/>
        <family val="2"/>
      </rPr>
      <t>(I=i1+i2+i3+i4+i5+i6+i7)</t>
    </r>
  </si>
  <si>
    <r>
      <t xml:space="preserve">A. Servicios Personales  </t>
    </r>
    <r>
      <rPr>
        <sz val="8"/>
        <rFont val="Arial"/>
        <family val="2"/>
      </rPr>
      <t>(A=a1+a2+a3+a4+a5+a6+a7)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</si>
  <si>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(D=d1+d2+d3+d4+d5+d6+d7+d8d+9d)</t>
    </r>
  </si>
  <si>
    <r>
      <t xml:space="preserve">H. Participaciones y Aportaciones  </t>
    </r>
    <r>
      <rPr>
        <sz val="8"/>
        <rFont val="Arial"/>
        <family val="2"/>
      </rPr>
      <t>(H=h1h+h2h+h3)</t>
    </r>
  </si>
  <si>
    <t>Instituto de Cultura Física y Deporte del Estado de Zacatecas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</si>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</sst>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??_);_(@_)"/>
    <numFmt numFmtId="165" formatCode="#,##0_ ;\-#,##0\ "/>
    <numFmt numFmtId="166" formatCode="General_)"/>
    <numFmt numFmtId="167" formatCode="#,##0;\(#,##0,000\)"/>
    <numFmt numFmtId="168" formatCode="#,##0;\(#,##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Gotham Book"/>
    </font>
    <font>
      <sz val="8"/>
      <color theme="0" tint="-0.499984740745262"/>
      <name val="Gotham Book"/>
    </font>
    <font>
      <sz val="8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b/>
      <sz val="8"/>
      <color theme="0" tint="-0.499984740745262"/>
      <name val="Gotham Book"/>
    </font>
    <font>
      <sz val="8"/>
      <color theme="1"/>
      <name val="Calibri"/>
      <family val="2"/>
      <scheme val="minor"/>
    </font>
    <font>
      <sz val="8"/>
      <name val="Montserrat"/>
    </font>
    <font>
      <sz val="8"/>
      <color theme="0" tint="-0.499984740745262"/>
      <name val="Montserrat"/>
    </font>
    <font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rgb="FF8F302E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rgb="FF8F302E"/>
      </bottom>
      <diagonal/>
    </border>
    <border>
      <left style="medium">
        <color theme="0"/>
      </left>
      <right/>
      <top style="medium">
        <color theme="0"/>
      </top>
      <bottom style="thin">
        <color rgb="FF8F302E"/>
      </bottom>
      <diagonal/>
    </border>
  </borders>
  <cellStyleXfs count="49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5" applyNumberFormat="0" applyAlignment="0" applyProtection="0"/>
    <xf numFmtId="0" fontId="13" fillId="7" borderId="16" applyNumberFormat="0" applyAlignment="0" applyProtection="0"/>
    <xf numFmtId="0" fontId="14" fillId="7" borderId="15" applyNumberFormat="0" applyAlignment="0" applyProtection="0"/>
    <xf numFmtId="0" fontId="15" fillId="0" borderId="17" applyNumberFormat="0" applyFill="0" applyAlignment="0" applyProtection="0"/>
    <xf numFmtId="0" fontId="16" fillId="8" borderId="18" applyNumberFormat="0" applyAlignment="0" applyProtection="0"/>
    <xf numFmtId="0" fontId="17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166" fontId="21" fillId="0" borderId="0"/>
    <xf numFmtId="43" fontId="22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</cellStyleXfs>
  <cellXfs count="60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3" fontId="4" fillId="0" borderId="0" xfId="0" applyNumberFormat="1" applyFont="1"/>
    <xf numFmtId="3" fontId="4" fillId="2" borderId="0" xfId="0" applyNumberFormat="1" applyFont="1" applyFill="1" applyAlignment="1">
      <alignment horizontal="right" vertical="center" wrapText="1"/>
    </xf>
    <xf numFmtId="165" fontId="4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5" fillId="2" borderId="0" xfId="0" applyNumberFormat="1" applyFont="1" applyFill="1" applyAlignment="1">
      <alignment horizontal="right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25" fillId="34" borderId="3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3" fontId="27" fillId="2" borderId="6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3" fontId="24" fillId="2" borderId="6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justify" vertical="center" wrapText="1"/>
    </xf>
    <xf numFmtId="0" fontId="27" fillId="2" borderId="8" xfId="0" applyFont="1" applyFill="1" applyBorder="1" applyAlignment="1">
      <alignment horizontal="justify" vertical="center" wrapText="1"/>
    </xf>
    <xf numFmtId="3" fontId="27" fillId="2" borderId="9" xfId="0" applyNumberFormat="1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164" fontId="27" fillId="2" borderId="6" xfId="0" applyNumberFormat="1" applyFont="1" applyFill="1" applyBorder="1" applyAlignment="1">
      <alignment horizontal="right" vertical="center" wrapText="1"/>
    </xf>
    <xf numFmtId="0" fontId="25" fillId="34" borderId="27" xfId="0" applyFont="1" applyFill="1" applyBorder="1" applyAlignment="1">
      <alignment horizontal="center" vertical="center" wrapText="1"/>
    </xf>
    <xf numFmtId="0" fontId="25" fillId="34" borderId="28" xfId="0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right" vertical="center" wrapText="1"/>
    </xf>
    <xf numFmtId="3" fontId="24" fillId="2" borderId="5" xfId="0" applyNumberFormat="1" applyFont="1" applyFill="1" applyBorder="1" applyAlignment="1">
      <alignment horizontal="right" vertical="center" wrapText="1"/>
    </xf>
    <xf numFmtId="3" fontId="27" fillId="2" borderId="8" xfId="0" applyNumberFormat="1" applyFont="1" applyFill="1" applyBorder="1" applyAlignment="1">
      <alignment vertical="center" wrapText="1"/>
    </xf>
    <xf numFmtId="0" fontId="31" fillId="0" borderId="0" xfId="0" applyFont="1"/>
    <xf numFmtId="0" fontId="27" fillId="2" borderId="4" xfId="0" applyFont="1" applyFill="1" applyBorder="1" applyAlignment="1">
      <alignment horizontal="justify" vertical="center" wrapText="1"/>
    </xf>
    <xf numFmtId="0" fontId="27" fillId="2" borderId="5" xfId="0" applyFont="1" applyFill="1" applyBorder="1" applyAlignment="1">
      <alignment horizontal="justify" vertical="center" wrapText="1"/>
    </xf>
    <xf numFmtId="3" fontId="27" fillId="2" borderId="6" xfId="0" applyNumberFormat="1" applyFont="1" applyFill="1" applyBorder="1" applyAlignment="1">
      <alignment vertical="center" wrapText="1"/>
    </xf>
    <xf numFmtId="167" fontId="24" fillId="2" borderId="6" xfId="0" applyNumberFormat="1" applyFont="1" applyFill="1" applyBorder="1" applyAlignment="1">
      <alignment horizontal="right" vertical="center" wrapText="1"/>
    </xf>
    <xf numFmtId="167" fontId="27" fillId="2" borderId="6" xfId="0" applyNumberFormat="1" applyFont="1" applyFill="1" applyBorder="1" applyAlignment="1">
      <alignment horizontal="right" vertical="center" wrapText="1"/>
    </xf>
    <xf numFmtId="168" fontId="32" fillId="0" borderId="6" xfId="0" applyNumberFormat="1" applyFont="1" applyFill="1" applyBorder="1" applyAlignment="1" applyProtection="1">
      <alignment vertical="top" wrapText="1"/>
    </xf>
    <xf numFmtId="168" fontId="27" fillId="2" borderId="6" xfId="0" applyNumberFormat="1" applyFont="1" applyFill="1" applyBorder="1" applyAlignment="1">
      <alignment horizontal="right" vertical="center" wrapText="1"/>
    </xf>
    <xf numFmtId="168" fontId="24" fillId="2" borderId="6" xfId="0" applyNumberFormat="1" applyFont="1" applyFill="1" applyBorder="1" applyAlignment="1">
      <alignment horizontal="right" vertical="center" wrapText="1"/>
    </xf>
    <xf numFmtId="168" fontId="27" fillId="2" borderId="5" xfId="0" applyNumberFormat="1" applyFont="1" applyFill="1" applyBorder="1" applyAlignment="1">
      <alignment horizontal="right" vertical="center" wrapText="1"/>
    </xf>
    <xf numFmtId="168" fontId="24" fillId="2" borderId="5" xfId="0" applyNumberFormat="1" applyFont="1" applyFill="1" applyBorder="1" applyAlignment="1">
      <alignment horizontal="righ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5" fillId="34" borderId="24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25" xfId="0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/>
    </xf>
    <xf numFmtId="0" fontId="25" fillId="34" borderId="26" xfId="0" applyFont="1" applyFill="1" applyBorder="1" applyAlignment="1">
      <alignment horizontal="center" vertical="center"/>
    </xf>
    <xf numFmtId="0" fontId="25" fillId="34" borderId="3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0" fontId="25" fillId="34" borderId="2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68" fontId="27" fillId="2" borderId="9" xfId="0" applyNumberFormat="1" applyFont="1" applyFill="1" applyBorder="1" applyAlignment="1">
      <alignment vertical="center" wrapText="1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1000126</xdr:colOff>
      <xdr:row>1</xdr:row>
      <xdr:rowOff>47625</xdr:rowOff>
    </xdr:from>
    <xdr:to>
      <xdr:col>1</xdr:col>
      <xdr:colOff>1720126</xdr:colOff>
      <xdr:row>4</xdr:row>
      <xdr:rowOff>81825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6" y="27622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123825</xdr:colOff>
      <xdr:row>1</xdr:row>
      <xdr:rowOff>142875</xdr:rowOff>
    </xdr:from>
    <xdr:to>
      <xdr:col>6</xdr:col>
      <xdr:colOff>843825</xdr:colOff>
      <xdr:row>4</xdr:row>
      <xdr:rowOff>177075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943975" y="37147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1</xdr:row>
      <xdr:rowOff>1</xdr:rowOff>
    </xdr:from>
    <xdr:to>
      <xdr:col>1</xdr:col>
      <xdr:colOff>1653450</xdr:colOff>
      <xdr:row>4</xdr:row>
      <xdr:rowOff>34201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28601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57151</xdr:colOff>
      <xdr:row>1</xdr:row>
      <xdr:rowOff>104774</xdr:rowOff>
    </xdr:from>
    <xdr:to>
      <xdr:col>6</xdr:col>
      <xdr:colOff>777151</xdr:colOff>
      <xdr:row>4</xdr:row>
      <xdr:rowOff>138974</xdr:rowOff>
    </xdr:to>
    <xdr:pic>
      <xdr:nvPicPr>
        <xdr:cNvPr id="3" name="Imagen 2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181976" y="333374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9525</xdr:rowOff>
    </xdr:from>
    <xdr:to>
      <xdr:col>1</xdr:col>
      <xdr:colOff>1405800</xdr:colOff>
      <xdr:row>4</xdr:row>
      <xdr:rowOff>43725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3812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38100</xdr:colOff>
      <xdr:row>1</xdr:row>
      <xdr:rowOff>66674</xdr:rowOff>
    </xdr:from>
    <xdr:to>
      <xdr:col>6</xdr:col>
      <xdr:colOff>758100</xdr:colOff>
      <xdr:row>4</xdr:row>
      <xdr:rowOff>100874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153400" y="295274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819152</xdr:colOff>
      <xdr:row>1</xdr:row>
      <xdr:rowOff>85726</xdr:rowOff>
    </xdr:from>
    <xdr:to>
      <xdr:col>1</xdr:col>
      <xdr:colOff>1539152</xdr:colOff>
      <xdr:row>4</xdr:row>
      <xdr:rowOff>119926</xdr:rowOff>
    </xdr:to>
    <xdr:pic>
      <xdr:nvPicPr>
        <xdr:cNvPr id="5" name="Imagen 4" descr="brand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2" y="314326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114299</xdr:colOff>
      <xdr:row>1</xdr:row>
      <xdr:rowOff>114300</xdr:rowOff>
    </xdr:from>
    <xdr:to>
      <xdr:col>6</xdr:col>
      <xdr:colOff>834299</xdr:colOff>
      <xdr:row>4</xdr:row>
      <xdr:rowOff>148500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667749" y="342900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</xdr:row>
      <xdr:rowOff>66675</xdr:rowOff>
    </xdr:from>
    <xdr:to>
      <xdr:col>1</xdr:col>
      <xdr:colOff>1434375</xdr:colOff>
      <xdr:row>4</xdr:row>
      <xdr:rowOff>100875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95275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57150</xdr:colOff>
      <xdr:row>1</xdr:row>
      <xdr:rowOff>47625</xdr:rowOff>
    </xdr:from>
    <xdr:to>
      <xdr:col>6</xdr:col>
      <xdr:colOff>777150</xdr:colOff>
      <xdr:row>4</xdr:row>
      <xdr:rowOff>81825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191500" y="27622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1</xdr:row>
      <xdr:rowOff>38101</xdr:rowOff>
    </xdr:from>
    <xdr:to>
      <xdr:col>1</xdr:col>
      <xdr:colOff>1653451</xdr:colOff>
      <xdr:row>4</xdr:row>
      <xdr:rowOff>72301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66701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209550</xdr:colOff>
      <xdr:row>1</xdr:row>
      <xdr:rowOff>9525</xdr:rowOff>
    </xdr:from>
    <xdr:to>
      <xdr:col>6</xdr:col>
      <xdr:colOff>929550</xdr:colOff>
      <xdr:row>4</xdr:row>
      <xdr:rowOff>43725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515350" y="23812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view="pageBreakPreview" zoomScale="120" zoomScaleSheetLayoutView="120" workbookViewId="0">
      <selection activeCell="H29" sqref="H29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5703125" style="1" bestFit="1" customWidth="1"/>
    <col min="4" max="6" width="18.28515625" style="1" bestFit="1" customWidth="1"/>
    <col min="7" max="7" width="16.5703125" style="1" customWidth="1"/>
    <col min="8" max="8" width="16.140625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1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1"/>
      <c r="B6" s="1"/>
      <c r="C6" s="1"/>
      <c r="D6" s="1"/>
      <c r="E6" s="1"/>
      <c r="F6" s="1"/>
      <c r="G6" s="1"/>
      <c r="H6" s="1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5" customHeight="1">
      <c r="A10" s="46" t="s">
        <v>92</v>
      </c>
      <c r="B10" s="47"/>
      <c r="C10" s="17">
        <f>+C11+C19+C29+'EAPED NE COG (2)'!C11+'EAPED NE COG (2)'!C21+'EAPED NE COG (2)'!C31+'EAPED NE COG (3)'!$C$11+'EAPED NE COG (3)'!$C$19+'EAPED NE COG (3)'!$C$23</f>
        <v>24989636.119999997</v>
      </c>
      <c r="D10" s="17">
        <f>+D11+D19+D29+'EAPED NE COG (2)'!D11+'EAPED NE COG (2)'!D21+'EAPED NE COG (2)'!D31+'EAPED NE COG (3)'!$C$11+'EAPED NE COG (3)'!$C$19+'EAPED NE COG (3)'!$C$23</f>
        <v>8465315.0199999996</v>
      </c>
      <c r="E10" s="17">
        <f>+C10+D10</f>
        <v>33454951.139999997</v>
      </c>
      <c r="F10" s="17">
        <f>+F11+F19+F29+'EAPED NE COG (2)'!F11+'EAPED NE COG (2)'!F21+'EAPED NE COG (2)'!F31+'EAPED NE COG (3)'!$C$11+'EAPED NE COG (3)'!$C$19+'EAPED NE COG (3)'!$C$23</f>
        <v>31907511.100000001</v>
      </c>
      <c r="G10" s="17">
        <f>+G11+G19+G29+'EAPED NE COG (2)'!G11+'EAPED NE COG (2)'!G21+'EAPED NE COG (2)'!G31+'EAPED NE COG (3)'!$C$11+'EAPED NE COG (3)'!$C$19+'EAPED NE COG (3)'!$C$23</f>
        <v>31655237.329999998</v>
      </c>
      <c r="H10" s="17">
        <f>+E10-F10</f>
        <v>1547440.0399999954</v>
      </c>
    </row>
    <row r="11" spans="1:8" ht="15" customHeight="1">
      <c r="A11" s="46" t="s">
        <v>93</v>
      </c>
      <c r="B11" s="47"/>
      <c r="C11" s="17">
        <f>SUM(C12:C18)</f>
        <v>0</v>
      </c>
      <c r="D11" s="17">
        <f t="shared" ref="D11:H11" si="0">SUM(D12:D18)</f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</row>
    <row r="12" spans="1:8" ht="15" customHeight="1">
      <c r="A12" s="18"/>
      <c r="B12" s="19" t="s">
        <v>12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ht="15" customHeight="1">
      <c r="A13" s="18"/>
      <c r="B13" s="19" t="s">
        <v>13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ht="15" customHeight="1">
      <c r="A14" s="18"/>
      <c r="B14" s="19" t="s">
        <v>14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 ht="15" customHeight="1">
      <c r="A15" s="18"/>
      <c r="B15" s="19" t="s">
        <v>15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ht="15" customHeight="1">
      <c r="A16" s="18"/>
      <c r="B16" s="19" t="s">
        <v>16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5" customHeight="1">
      <c r="A17" s="18"/>
      <c r="B17" s="19" t="s">
        <v>17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 ht="15" customHeight="1">
      <c r="A18" s="18"/>
      <c r="B18" s="19" t="s">
        <v>18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 ht="15" customHeight="1">
      <c r="A19" s="46" t="s">
        <v>94</v>
      </c>
      <c r="B19" s="47"/>
      <c r="C19" s="17">
        <f>SUM(C20:C28)</f>
        <v>5213927.84</v>
      </c>
      <c r="D19" s="17">
        <f>SUM(D20:D28)</f>
        <v>1389917.8299999998</v>
      </c>
      <c r="E19" s="17">
        <f>+C19+D19</f>
        <v>6603845.6699999999</v>
      </c>
      <c r="F19" s="17">
        <f>SUM(F20:F28)</f>
        <v>6603845.6699999999</v>
      </c>
      <c r="G19" s="17">
        <f>SUM(G20:G28)</f>
        <v>6470309.4999999991</v>
      </c>
      <c r="H19" s="40">
        <f>+E19-F19</f>
        <v>0</v>
      </c>
    </row>
    <row r="20" spans="1:8" ht="21.75" customHeight="1">
      <c r="A20" s="18"/>
      <c r="B20" s="19" t="s">
        <v>19</v>
      </c>
      <c r="C20" s="20">
        <v>1551646</v>
      </c>
      <c r="D20" s="39">
        <v>-276321.2</v>
      </c>
      <c r="E20" s="20">
        <f>+C20+D20</f>
        <v>1275324.8</v>
      </c>
      <c r="F20" s="20">
        <v>1275324.8</v>
      </c>
      <c r="G20" s="20">
        <v>1264397.6000000001</v>
      </c>
      <c r="H20" s="20">
        <f t="shared" ref="H20:H28" si="1">+E20-F20</f>
        <v>0</v>
      </c>
    </row>
    <row r="21" spans="1:8" ht="15" customHeight="1">
      <c r="A21" s="18"/>
      <c r="B21" s="19" t="s">
        <v>20</v>
      </c>
      <c r="C21" s="20">
        <v>0</v>
      </c>
      <c r="D21" s="20">
        <v>329965.71999999997</v>
      </c>
      <c r="E21" s="20">
        <f t="shared" ref="E21:E28" si="2">+C21+D21</f>
        <v>329965.71999999997</v>
      </c>
      <c r="F21" s="20">
        <v>329965.71999999997</v>
      </c>
      <c r="G21" s="20">
        <v>312285.89</v>
      </c>
      <c r="H21" s="20">
        <f t="shared" si="1"/>
        <v>0</v>
      </c>
    </row>
    <row r="22" spans="1:8" ht="15" customHeight="1">
      <c r="A22" s="18"/>
      <c r="B22" s="19" t="s">
        <v>21</v>
      </c>
      <c r="C22" s="20">
        <v>0</v>
      </c>
      <c r="D22" s="20">
        <v>0</v>
      </c>
      <c r="E22" s="20">
        <f t="shared" si="2"/>
        <v>0</v>
      </c>
      <c r="F22" s="20">
        <v>0</v>
      </c>
      <c r="G22" s="20">
        <v>0</v>
      </c>
      <c r="H22" s="20">
        <f t="shared" si="1"/>
        <v>0</v>
      </c>
    </row>
    <row r="23" spans="1:8" ht="15" customHeight="1">
      <c r="A23" s="18"/>
      <c r="B23" s="19" t="s">
        <v>22</v>
      </c>
      <c r="C23" s="20">
        <v>5937.75</v>
      </c>
      <c r="D23" s="20">
        <v>78629.350000000006</v>
      </c>
      <c r="E23" s="20">
        <f t="shared" si="2"/>
        <v>84567.1</v>
      </c>
      <c r="F23" s="20">
        <v>84567.1</v>
      </c>
      <c r="G23" s="20">
        <v>83059.100000000006</v>
      </c>
      <c r="H23" s="20">
        <f t="shared" si="1"/>
        <v>0</v>
      </c>
    </row>
    <row r="24" spans="1:8" ht="15" customHeight="1">
      <c r="A24" s="18"/>
      <c r="B24" s="19" t="s">
        <v>23</v>
      </c>
      <c r="C24" s="20">
        <v>2243894</v>
      </c>
      <c r="D24" s="39">
        <v>-258080.89</v>
      </c>
      <c r="E24" s="20">
        <f t="shared" si="2"/>
        <v>1985813.1099999999</v>
      </c>
      <c r="F24" s="20">
        <v>1985813.11</v>
      </c>
      <c r="G24" s="20">
        <v>1985813.11</v>
      </c>
      <c r="H24" s="20">
        <f t="shared" si="1"/>
        <v>0</v>
      </c>
    </row>
    <row r="25" spans="1:8" ht="15" customHeight="1">
      <c r="A25" s="18"/>
      <c r="B25" s="19" t="s">
        <v>24</v>
      </c>
      <c r="C25" s="20">
        <v>546048</v>
      </c>
      <c r="D25" s="20">
        <v>137762.18</v>
      </c>
      <c r="E25" s="20">
        <f t="shared" si="2"/>
        <v>683810.17999999993</v>
      </c>
      <c r="F25" s="20">
        <v>683810.18</v>
      </c>
      <c r="G25" s="20">
        <v>683810.18</v>
      </c>
      <c r="H25" s="20">
        <f t="shared" si="1"/>
        <v>0</v>
      </c>
    </row>
    <row r="26" spans="1:8" ht="15" customHeight="1">
      <c r="A26" s="18"/>
      <c r="B26" s="19" t="s">
        <v>25</v>
      </c>
      <c r="C26" s="20">
        <v>866402.09</v>
      </c>
      <c r="D26" s="20">
        <v>1374570.95</v>
      </c>
      <c r="E26" s="20">
        <f t="shared" si="2"/>
        <v>2240973.04</v>
      </c>
      <c r="F26" s="20">
        <v>2240973.04</v>
      </c>
      <c r="G26" s="20">
        <v>2137551.9</v>
      </c>
      <c r="H26" s="20">
        <f t="shared" si="1"/>
        <v>0</v>
      </c>
    </row>
    <row r="27" spans="1:8" ht="15" customHeight="1">
      <c r="A27" s="18"/>
      <c r="B27" s="19" t="s">
        <v>26</v>
      </c>
      <c r="C27" s="20">
        <v>0</v>
      </c>
      <c r="D27" s="20">
        <v>0</v>
      </c>
      <c r="E27" s="20">
        <f t="shared" si="2"/>
        <v>0</v>
      </c>
      <c r="F27" s="20">
        <v>0</v>
      </c>
      <c r="G27" s="20">
        <v>0</v>
      </c>
      <c r="H27" s="20">
        <f t="shared" si="1"/>
        <v>0</v>
      </c>
    </row>
    <row r="28" spans="1:8" ht="15" customHeight="1">
      <c r="A28" s="18"/>
      <c r="B28" s="19" t="s">
        <v>27</v>
      </c>
      <c r="C28" s="20">
        <v>0</v>
      </c>
      <c r="D28" s="20">
        <v>3391.72</v>
      </c>
      <c r="E28" s="20">
        <f t="shared" si="2"/>
        <v>3391.72</v>
      </c>
      <c r="F28" s="20">
        <v>3391.72</v>
      </c>
      <c r="G28" s="20">
        <v>3391.72</v>
      </c>
      <c r="H28" s="20">
        <f t="shared" si="1"/>
        <v>0</v>
      </c>
    </row>
    <row r="29" spans="1:8" ht="15" customHeight="1">
      <c r="A29" s="46" t="s">
        <v>95</v>
      </c>
      <c r="B29" s="47"/>
      <c r="C29" s="17">
        <f>SUM(C30:C38)</f>
        <v>11186936.59</v>
      </c>
      <c r="D29" s="17">
        <f t="shared" ref="D29:H29" si="3">SUM(D30:D38)</f>
        <v>4164273.63</v>
      </c>
      <c r="E29" s="17">
        <f t="shared" si="3"/>
        <v>15351210.219999997</v>
      </c>
      <c r="F29" s="17">
        <f t="shared" si="3"/>
        <v>15177232.270000001</v>
      </c>
      <c r="G29" s="17">
        <f t="shared" si="3"/>
        <v>15068494.67</v>
      </c>
      <c r="H29" s="17">
        <f t="shared" si="3"/>
        <v>0</v>
      </c>
    </row>
    <row r="30" spans="1:8" ht="15" customHeight="1">
      <c r="A30" s="18"/>
      <c r="B30" s="19" t="s">
        <v>28</v>
      </c>
      <c r="C30" s="20">
        <v>7702183</v>
      </c>
      <c r="D30" s="39">
        <v>-429729.5</v>
      </c>
      <c r="E30" s="20">
        <f>+C30+D30</f>
        <v>7272453.5</v>
      </c>
      <c r="F30" s="20">
        <v>7272453.5</v>
      </c>
      <c r="G30" s="20">
        <v>7272453.5</v>
      </c>
      <c r="H30" s="20">
        <v>0</v>
      </c>
    </row>
    <row r="31" spans="1:8" ht="15" customHeight="1">
      <c r="A31" s="18"/>
      <c r="B31" s="19" t="s">
        <v>29</v>
      </c>
      <c r="C31" s="20">
        <v>10000</v>
      </c>
      <c r="D31" s="20">
        <v>658963.77</v>
      </c>
      <c r="E31" s="20">
        <f t="shared" ref="E31:E38" si="4">+C31+D31</f>
        <v>668963.77</v>
      </c>
      <c r="F31" s="20">
        <v>668963.77</v>
      </c>
      <c r="G31" s="20">
        <v>665738.04</v>
      </c>
      <c r="H31" s="20">
        <v>0</v>
      </c>
    </row>
    <row r="32" spans="1:8" ht="15" customHeight="1">
      <c r="A32" s="18"/>
      <c r="B32" s="19" t="s">
        <v>30</v>
      </c>
      <c r="C32" s="20">
        <v>645000</v>
      </c>
      <c r="D32" s="39">
        <v>-241696.8</v>
      </c>
      <c r="E32" s="20">
        <f t="shared" si="4"/>
        <v>403303.2</v>
      </c>
      <c r="F32" s="20">
        <v>328303.2</v>
      </c>
      <c r="G32" s="20">
        <v>328303.2</v>
      </c>
      <c r="H32" s="20">
        <v>0</v>
      </c>
    </row>
    <row r="33" spans="1:8" ht="15" customHeight="1">
      <c r="A33" s="18"/>
      <c r="B33" s="19" t="s">
        <v>31</v>
      </c>
      <c r="C33" s="20">
        <v>18841.150000000001</v>
      </c>
      <c r="D33" s="20">
        <v>165969.47</v>
      </c>
      <c r="E33" s="20">
        <f t="shared" si="4"/>
        <v>184810.62</v>
      </c>
      <c r="F33" s="20">
        <v>183477.27</v>
      </c>
      <c r="G33" s="20">
        <v>183477.27</v>
      </c>
      <c r="H33" s="20">
        <v>0</v>
      </c>
    </row>
    <row r="34" spans="1:8" ht="22.5" customHeight="1">
      <c r="A34" s="18"/>
      <c r="B34" s="19" t="s">
        <v>32</v>
      </c>
      <c r="C34" s="20">
        <v>1324188</v>
      </c>
      <c r="D34" s="39">
        <v>-329462.05</v>
      </c>
      <c r="E34" s="20">
        <f t="shared" si="4"/>
        <v>994725.95</v>
      </c>
      <c r="F34" s="20">
        <v>994725.95</v>
      </c>
      <c r="G34" s="20">
        <v>889214.08</v>
      </c>
      <c r="H34" s="20">
        <v>0</v>
      </c>
    </row>
    <row r="35" spans="1:8" ht="15" customHeight="1">
      <c r="A35" s="18"/>
      <c r="B35" s="19" t="s">
        <v>33</v>
      </c>
      <c r="C35" s="20">
        <v>0</v>
      </c>
      <c r="D35" s="20">
        <v>51982.6</v>
      </c>
      <c r="E35" s="20">
        <f t="shared" si="4"/>
        <v>51982.6</v>
      </c>
      <c r="F35" s="20">
        <v>43964</v>
      </c>
      <c r="G35" s="20">
        <v>43964</v>
      </c>
      <c r="H35" s="20">
        <v>0</v>
      </c>
    </row>
    <row r="36" spans="1:8" ht="15" customHeight="1">
      <c r="A36" s="18"/>
      <c r="B36" s="19" t="s">
        <v>34</v>
      </c>
      <c r="C36" s="20">
        <v>0</v>
      </c>
      <c r="D36" s="20">
        <v>758798</v>
      </c>
      <c r="E36" s="20">
        <f t="shared" si="4"/>
        <v>758798</v>
      </c>
      <c r="F36" s="20">
        <v>753590.31</v>
      </c>
      <c r="G36" s="20">
        <v>753590.31</v>
      </c>
      <c r="H36" s="20">
        <v>0</v>
      </c>
    </row>
    <row r="37" spans="1:8" ht="15" customHeight="1">
      <c r="A37" s="18"/>
      <c r="B37" s="19" t="s">
        <v>35</v>
      </c>
      <c r="C37" s="20">
        <v>0</v>
      </c>
      <c r="D37" s="20">
        <v>3556887.55</v>
      </c>
      <c r="E37" s="20">
        <f t="shared" si="4"/>
        <v>3556887.55</v>
      </c>
      <c r="F37" s="20">
        <v>3556887.55</v>
      </c>
      <c r="G37" s="20">
        <v>3556887.55</v>
      </c>
      <c r="H37" s="20">
        <v>0</v>
      </c>
    </row>
    <row r="38" spans="1:8" ht="15" customHeight="1">
      <c r="A38" s="21"/>
      <c r="B38" s="22" t="s">
        <v>36</v>
      </c>
      <c r="C38" s="20">
        <v>1486724.44</v>
      </c>
      <c r="D38" s="39">
        <v>-27439.41</v>
      </c>
      <c r="E38" s="20">
        <f t="shared" si="4"/>
        <v>1459285.03</v>
      </c>
      <c r="F38" s="20">
        <v>1374866.72</v>
      </c>
      <c r="G38" s="20">
        <v>1374866.72</v>
      </c>
      <c r="H38" s="20">
        <v>0</v>
      </c>
    </row>
    <row r="39" spans="1:8" s="26" customFormat="1" ht="20.100000000000001" customHeight="1">
      <c r="A39" s="23"/>
      <c r="B39" s="24" t="s">
        <v>37</v>
      </c>
      <c r="C39" s="25">
        <f>+C11+C19+C29</f>
        <v>16400864.43</v>
      </c>
      <c r="D39" s="25">
        <f t="shared" ref="D39:G39" si="5">+D11+D19+D29</f>
        <v>5554191.46</v>
      </c>
      <c r="E39" s="25">
        <f>+C39+D39</f>
        <v>21955055.890000001</v>
      </c>
      <c r="F39" s="25">
        <f t="shared" si="5"/>
        <v>21781077.940000001</v>
      </c>
      <c r="G39" s="25">
        <f t="shared" si="5"/>
        <v>21538804.169999998</v>
      </c>
      <c r="H39" s="25">
        <f>+E39-F39</f>
        <v>173977.94999999925</v>
      </c>
    </row>
    <row r="40" spans="1:8">
      <c r="A40" s="48" t="s">
        <v>38</v>
      </c>
      <c r="B40" s="48"/>
      <c r="C40" s="48"/>
      <c r="D40" s="48"/>
      <c r="E40" s="48"/>
      <c r="F40" s="48"/>
      <c r="G40" s="48"/>
      <c r="H40" s="48"/>
    </row>
    <row r="41" spans="1:8">
      <c r="B41" s="27"/>
      <c r="C41" s="27"/>
      <c r="D41" s="27"/>
      <c r="E41" s="27"/>
      <c r="F41" s="27"/>
      <c r="G41" s="27"/>
      <c r="H41" s="27"/>
    </row>
    <row r="42" spans="1:8">
      <c r="B42" s="27"/>
      <c r="C42" s="27"/>
      <c r="D42" s="27"/>
      <c r="E42" s="27"/>
      <c r="F42" s="27"/>
      <c r="G42" s="27"/>
      <c r="H42" s="27"/>
    </row>
    <row r="43" spans="1:8">
      <c r="B43" s="27"/>
      <c r="C43" s="27"/>
      <c r="D43" s="27"/>
      <c r="E43" s="27"/>
      <c r="F43" s="27"/>
      <c r="G43" s="27"/>
      <c r="H43" s="27"/>
    </row>
    <row r="44" spans="1:8">
      <c r="B44" s="27"/>
      <c r="C44" s="27"/>
      <c r="D44" s="27"/>
      <c r="E44" s="27"/>
      <c r="F44" s="27"/>
      <c r="G44" s="27"/>
      <c r="H44" s="27"/>
    </row>
    <row r="45" spans="1:8">
      <c r="B45" s="27"/>
      <c r="C45" s="27"/>
      <c r="D45" s="27"/>
      <c r="E45" s="27"/>
      <c r="F45" s="27"/>
      <c r="G45" s="27"/>
      <c r="H45" s="27"/>
    </row>
    <row r="46" spans="1:8">
      <c r="B46" s="27"/>
      <c r="C46" s="27"/>
      <c r="D46" s="27"/>
      <c r="E46" s="27"/>
      <c r="F46" s="27"/>
      <c r="G46" s="27"/>
      <c r="H46" s="27"/>
    </row>
    <row r="47" spans="1:8">
      <c r="B47" s="27"/>
      <c r="C47" s="27"/>
      <c r="D47" s="27"/>
      <c r="E47" s="27"/>
      <c r="F47" s="27"/>
      <c r="G47" s="27"/>
      <c r="H47" s="27"/>
    </row>
    <row r="48" spans="1:8">
      <c r="B48" s="27"/>
      <c r="C48" s="27"/>
      <c r="D48" s="27"/>
      <c r="E48" s="27"/>
      <c r="F48" s="27"/>
      <c r="G48" s="27"/>
      <c r="H48" s="27"/>
    </row>
    <row r="49" spans="2:8">
      <c r="B49" s="27"/>
      <c r="C49" s="27"/>
      <c r="D49" s="27"/>
      <c r="E49" s="27"/>
      <c r="F49" s="27"/>
      <c r="G49" s="27"/>
      <c r="H49" s="27"/>
    </row>
    <row r="50" spans="2:8">
      <c r="B50" s="27"/>
      <c r="C50" s="27"/>
      <c r="D50" s="27"/>
      <c r="E50" s="27"/>
      <c r="F50" s="27"/>
      <c r="G50" s="27"/>
      <c r="H50" s="27"/>
    </row>
    <row r="51" spans="2:8">
      <c r="B51" s="27"/>
      <c r="C51" s="27"/>
      <c r="D51" s="27"/>
      <c r="E51" s="27"/>
      <c r="F51" s="27"/>
      <c r="G51" s="27"/>
      <c r="H51" s="27"/>
    </row>
    <row r="52" spans="2:8">
      <c r="B52" s="27"/>
      <c r="C52" s="27"/>
      <c r="D52" s="27"/>
      <c r="E52" s="27"/>
      <c r="F52" s="27"/>
      <c r="G52" s="27"/>
      <c r="H52" s="27"/>
    </row>
    <row r="53" spans="2:8">
      <c r="B53" s="27"/>
      <c r="C53" s="27"/>
      <c r="D53" s="27"/>
      <c r="E53" s="27"/>
      <c r="F53" s="27"/>
      <c r="G53" s="27"/>
      <c r="H53" s="27"/>
    </row>
    <row r="54" spans="2:8">
      <c r="B54" s="27"/>
      <c r="C54" s="27"/>
      <c r="D54" s="27"/>
      <c r="E54" s="27"/>
      <c r="F54" s="27"/>
      <c r="G54" s="27"/>
      <c r="H54" s="27"/>
    </row>
    <row r="55" spans="2:8">
      <c r="B55" s="27"/>
      <c r="C55" s="27"/>
      <c r="D55" s="27"/>
      <c r="E55" s="27"/>
      <c r="F55" s="27"/>
      <c r="G55" s="27"/>
      <c r="H55" s="27"/>
    </row>
    <row r="56" spans="2:8">
      <c r="B56" s="27"/>
      <c r="C56" s="27"/>
      <c r="D56" s="27"/>
      <c r="E56" s="27"/>
      <c r="F56" s="27"/>
      <c r="G56" s="27"/>
      <c r="H56" s="27"/>
    </row>
    <row r="57" spans="2:8">
      <c r="B57" s="27"/>
      <c r="C57" s="27"/>
      <c r="D57" s="27"/>
      <c r="E57" s="27"/>
      <c r="F57" s="27"/>
      <c r="G57" s="27"/>
      <c r="H57" s="27"/>
    </row>
    <row r="58" spans="2:8">
      <c r="B58" s="27"/>
      <c r="C58" s="27"/>
      <c r="D58" s="27"/>
      <c r="E58" s="27"/>
      <c r="F58" s="27"/>
      <c r="G58" s="27"/>
      <c r="H58" s="27"/>
    </row>
    <row r="59" spans="2:8">
      <c r="B59" s="27"/>
      <c r="C59" s="27"/>
      <c r="D59" s="27"/>
      <c r="E59" s="27"/>
      <c r="F59" s="27"/>
      <c r="G59" s="27"/>
      <c r="H59" s="27"/>
    </row>
    <row r="60" spans="2:8">
      <c r="B60" s="27"/>
      <c r="C60" s="27"/>
      <c r="D60" s="27"/>
      <c r="E60" s="27"/>
      <c r="F60" s="27"/>
      <c r="G60" s="27"/>
      <c r="H60" s="27"/>
    </row>
    <row r="61" spans="2:8">
      <c r="B61" s="27"/>
      <c r="C61" s="27"/>
      <c r="D61" s="27"/>
      <c r="E61" s="27"/>
      <c r="F61" s="27"/>
      <c r="G61" s="27"/>
      <c r="H61" s="27"/>
    </row>
    <row r="62" spans="2:8">
      <c r="B62" s="27"/>
      <c r="C62" s="27"/>
      <c r="D62" s="27"/>
      <c r="E62" s="27"/>
      <c r="F62" s="27"/>
      <c r="G62" s="27"/>
      <c r="H62" s="27"/>
    </row>
    <row r="63" spans="2:8">
      <c r="B63" s="27"/>
      <c r="C63" s="27"/>
      <c r="D63" s="27"/>
      <c r="E63" s="27"/>
      <c r="F63" s="27"/>
      <c r="G63" s="27"/>
      <c r="H63" s="27"/>
    </row>
    <row r="64" spans="2:8">
      <c r="B64" s="27"/>
      <c r="C64" s="27"/>
      <c r="D64" s="27"/>
      <c r="E64" s="27"/>
      <c r="F64" s="27"/>
      <c r="G64" s="27"/>
      <c r="H64" s="27"/>
    </row>
    <row r="65" spans="2:8">
      <c r="B65" s="27"/>
      <c r="C65" s="27"/>
      <c r="D65" s="27"/>
      <c r="E65" s="27"/>
      <c r="F65" s="27"/>
      <c r="G65" s="27"/>
      <c r="H65" s="27"/>
    </row>
    <row r="66" spans="2:8">
      <c r="B66" s="27"/>
      <c r="C66" s="27"/>
      <c r="D66" s="27"/>
      <c r="E66" s="27"/>
      <c r="F66" s="27"/>
      <c r="G66" s="27"/>
      <c r="H66" s="27"/>
    </row>
    <row r="67" spans="2:8">
      <c r="B67" s="27"/>
      <c r="C67" s="27"/>
      <c r="D67" s="27"/>
      <c r="E67" s="27"/>
      <c r="F67" s="27"/>
      <c r="G67" s="27"/>
      <c r="H67" s="27"/>
    </row>
    <row r="68" spans="2:8">
      <c r="B68" s="27"/>
      <c r="C68" s="27"/>
      <c r="D68" s="27"/>
      <c r="E68" s="27"/>
      <c r="F68" s="27"/>
      <c r="G68" s="27"/>
      <c r="H68" s="27"/>
    </row>
    <row r="69" spans="2:8">
      <c r="B69" s="27"/>
      <c r="C69" s="27"/>
      <c r="D69" s="27"/>
      <c r="E69" s="27"/>
      <c r="F69" s="27"/>
      <c r="G69" s="27"/>
      <c r="H69" s="27"/>
    </row>
    <row r="70" spans="2:8">
      <c r="B70" s="27"/>
      <c r="C70" s="27"/>
      <c r="D70" s="27"/>
      <c r="E70" s="27"/>
      <c r="F70" s="27"/>
      <c r="G70" s="27"/>
      <c r="H70" s="27"/>
    </row>
    <row r="71" spans="2:8">
      <c r="B71" s="27"/>
      <c r="C71" s="27"/>
      <c r="D71" s="27"/>
      <c r="E71" s="27"/>
      <c r="F71" s="27"/>
      <c r="G71" s="27"/>
      <c r="H71" s="27"/>
    </row>
    <row r="72" spans="2:8">
      <c r="B72" s="27"/>
      <c r="C72" s="27"/>
      <c r="D72" s="27"/>
      <c r="E72" s="27"/>
      <c r="F72" s="27"/>
      <c r="G72" s="27"/>
      <c r="H72" s="27"/>
    </row>
    <row r="73" spans="2:8">
      <c r="B73" s="27"/>
      <c r="C73" s="27"/>
      <c r="D73" s="27"/>
      <c r="E73" s="27"/>
      <c r="F73" s="27"/>
      <c r="G73" s="27"/>
      <c r="H73" s="27"/>
    </row>
    <row r="74" spans="2:8">
      <c r="B74" s="27"/>
      <c r="C74" s="27"/>
      <c r="D74" s="27"/>
      <c r="E74" s="27"/>
      <c r="F74" s="27"/>
      <c r="G74" s="27"/>
      <c r="H74" s="27"/>
    </row>
    <row r="75" spans="2:8">
      <c r="B75" s="27"/>
      <c r="C75" s="27"/>
      <c r="D75" s="27"/>
      <c r="E75" s="27"/>
      <c r="F75" s="27"/>
      <c r="G75" s="27"/>
      <c r="H75" s="27"/>
    </row>
    <row r="76" spans="2:8">
      <c r="B76" s="27"/>
      <c r="C76" s="27"/>
      <c r="D76" s="27"/>
      <c r="E76" s="27"/>
      <c r="F76" s="27"/>
      <c r="G76" s="27"/>
      <c r="H76" s="27"/>
    </row>
    <row r="77" spans="2:8">
      <c r="B77" s="27"/>
      <c r="C77" s="27"/>
      <c r="D77" s="27"/>
      <c r="E77" s="27"/>
      <c r="F77" s="27"/>
      <c r="G77" s="27"/>
      <c r="H77" s="27"/>
    </row>
    <row r="78" spans="2:8">
      <c r="B78" s="27"/>
      <c r="C78" s="27"/>
      <c r="D78" s="27"/>
      <c r="E78" s="27"/>
      <c r="F78" s="27"/>
      <c r="G78" s="27"/>
      <c r="H78" s="27"/>
    </row>
    <row r="79" spans="2:8">
      <c r="B79" s="27"/>
      <c r="C79" s="27"/>
      <c r="D79" s="27"/>
      <c r="E79" s="27"/>
      <c r="F79" s="27"/>
      <c r="G79" s="27"/>
      <c r="H79" s="27"/>
    </row>
    <row r="80" spans="2:8">
      <c r="B80" s="27"/>
      <c r="C80" s="27"/>
      <c r="D80" s="27"/>
      <c r="E80" s="27"/>
      <c r="F80" s="27"/>
      <c r="G80" s="27"/>
      <c r="H80" s="27"/>
    </row>
    <row r="81" spans="2:8">
      <c r="B81" s="27"/>
      <c r="C81" s="27"/>
      <c r="D81" s="27"/>
      <c r="E81" s="27"/>
      <c r="F81" s="27"/>
      <c r="G81" s="27"/>
      <c r="H81" s="27"/>
    </row>
    <row r="82" spans="2:8">
      <c r="B82" s="27"/>
      <c r="C82" s="27"/>
      <c r="D82" s="27"/>
      <c r="E82" s="27"/>
      <c r="F82" s="27"/>
      <c r="G82" s="27"/>
      <c r="H82" s="27"/>
    </row>
    <row r="83" spans="2:8">
      <c r="B83" s="27"/>
      <c r="C83" s="27"/>
      <c r="D83" s="27"/>
      <c r="E83" s="27"/>
      <c r="F83" s="27"/>
      <c r="G83" s="27"/>
      <c r="H83" s="27"/>
    </row>
    <row r="84" spans="2:8">
      <c r="B84" s="27"/>
      <c r="C84" s="27"/>
      <c r="D84" s="27"/>
      <c r="E84" s="27"/>
      <c r="F84" s="27"/>
      <c r="G84" s="27"/>
      <c r="H84" s="27"/>
    </row>
    <row r="85" spans="2:8">
      <c r="B85" s="27"/>
      <c r="C85" s="27"/>
      <c r="D85" s="27"/>
      <c r="E85" s="27"/>
      <c r="F85" s="27"/>
      <c r="G85" s="27"/>
      <c r="H85" s="27"/>
    </row>
    <row r="86" spans="2:8">
      <c r="B86" s="27"/>
      <c r="C86" s="27"/>
      <c r="D86" s="27"/>
      <c r="E86" s="27"/>
      <c r="F86" s="27"/>
      <c r="G86" s="27"/>
      <c r="H86" s="27"/>
    </row>
    <row r="87" spans="2:8">
      <c r="B87" s="27"/>
      <c r="C87" s="27"/>
      <c r="D87" s="27"/>
      <c r="E87" s="27"/>
      <c r="F87" s="27"/>
      <c r="G87" s="27"/>
      <c r="H87" s="27"/>
    </row>
    <row r="88" spans="2:8">
      <c r="B88" s="27"/>
      <c r="C88" s="27"/>
      <c r="D88" s="27"/>
      <c r="E88" s="27"/>
      <c r="F88" s="27"/>
      <c r="G88" s="27"/>
      <c r="H88" s="27"/>
    </row>
    <row r="89" spans="2:8">
      <c r="B89" s="27"/>
      <c r="C89" s="27"/>
      <c r="D89" s="27"/>
      <c r="E89" s="27"/>
      <c r="F89" s="27"/>
      <c r="G89" s="27"/>
      <c r="H89" s="27"/>
    </row>
    <row r="90" spans="2:8">
      <c r="B90" s="27"/>
      <c r="C90" s="27"/>
      <c r="D90" s="27"/>
      <c r="E90" s="27"/>
      <c r="F90" s="27"/>
      <c r="G90" s="27"/>
      <c r="H90" s="27"/>
    </row>
  </sheetData>
  <mergeCells count="13">
    <mergeCell ref="A7:B9"/>
    <mergeCell ref="C7:G7"/>
    <mergeCell ref="H7:H8"/>
    <mergeCell ref="A1:H1"/>
    <mergeCell ref="A2:H2"/>
    <mergeCell ref="A3:H3"/>
    <mergeCell ref="A4:H4"/>
    <mergeCell ref="A5:H5"/>
    <mergeCell ref="A10:B10"/>
    <mergeCell ref="A11:B11"/>
    <mergeCell ref="A19:B19"/>
    <mergeCell ref="A29:B29"/>
    <mergeCell ref="A40:H40"/>
  </mergeCells>
  <printOptions horizontalCentered="1"/>
  <pageMargins left="0.31496062992125984" right="0.35433070866141736" top="0.74803149606299213" bottom="0.74803149606299213" header="0" footer="0"/>
  <pageSetup scale="79" orientation="landscape" r:id="rId1"/>
  <headerFooter>
    <oddFooter>&amp;R&amp;8</oddFooter>
  </headerFooter>
  <rowBreaks count="3" manualBreakCount="3">
    <brk id="3" max="7" man="1"/>
    <brk id="27" max="16383" man="1"/>
    <brk id="31" max="7" man="1"/>
  </rowBreaks>
  <colBreaks count="1" manualBreakCount="1">
    <brk id="4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SheetLayoutView="100" workbookViewId="0">
      <selection activeCell="D36" sqref="D36:H36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140625" style="1" customWidth="1"/>
    <col min="4" max="4" width="15.28515625" style="1" customWidth="1"/>
    <col min="5" max="5" width="15" style="1" customWidth="1"/>
    <col min="6" max="6" width="14.5703125" style="1" bestFit="1" customWidth="1"/>
    <col min="7" max="7" width="14.85546875" style="1" bestFit="1" customWidth="1"/>
    <col min="8" max="8" width="15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39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29"/>
      <c r="E10" s="17"/>
      <c r="F10" s="17"/>
      <c r="G10" s="17"/>
      <c r="H10" s="17"/>
    </row>
    <row r="11" spans="1:8" ht="23.25" customHeight="1">
      <c r="A11" s="46" t="s">
        <v>96</v>
      </c>
      <c r="B11" s="47"/>
      <c r="C11" s="17">
        <f>SUM(C12:C20)</f>
        <v>8588771.6899999995</v>
      </c>
      <c r="D11" s="17">
        <f t="shared" ref="D11:H11" si="0">SUM(D12:D20)</f>
        <v>2911123.56</v>
      </c>
      <c r="E11" s="17">
        <f>+C11+D11</f>
        <v>11499895.25</v>
      </c>
      <c r="F11" s="17">
        <f t="shared" si="0"/>
        <v>10126433.16</v>
      </c>
      <c r="G11" s="17">
        <f t="shared" si="0"/>
        <v>10116433.16</v>
      </c>
      <c r="H11" s="17">
        <f t="shared" si="0"/>
        <v>1373462.0899999999</v>
      </c>
    </row>
    <row r="12" spans="1:8" ht="15" customHeight="1">
      <c r="A12" s="18"/>
      <c r="B12" s="19" t="s">
        <v>40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ht="15" customHeight="1">
      <c r="A13" s="18"/>
      <c r="B13" s="19" t="s">
        <v>41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ht="15" customHeight="1">
      <c r="A14" s="18"/>
      <c r="B14" s="19" t="s">
        <v>42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 ht="15" customHeight="1">
      <c r="A15" s="18"/>
      <c r="B15" s="19" t="s">
        <v>43</v>
      </c>
      <c r="C15" s="20">
        <v>8588771.6899999995</v>
      </c>
      <c r="D15" s="20">
        <v>2911123.56</v>
      </c>
      <c r="E15" s="20">
        <v>11499895.25</v>
      </c>
      <c r="F15" s="20">
        <v>10126433.16</v>
      </c>
      <c r="G15" s="20">
        <v>10116433.16</v>
      </c>
      <c r="H15" s="20">
        <f>+E15-F15</f>
        <v>1373462.0899999999</v>
      </c>
    </row>
    <row r="16" spans="1:8" ht="15" customHeight="1">
      <c r="A16" s="18"/>
      <c r="B16" s="19" t="s">
        <v>44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5" customHeight="1">
      <c r="A17" s="18"/>
      <c r="B17" s="19" t="s">
        <v>45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 ht="15" customHeight="1">
      <c r="A18" s="18"/>
      <c r="B18" s="19" t="s">
        <v>46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 ht="15" customHeight="1">
      <c r="A19" s="18"/>
      <c r="B19" s="19" t="s">
        <v>47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</row>
    <row r="20" spans="1:8" ht="15" customHeight="1">
      <c r="A20" s="21"/>
      <c r="B20" s="22" t="s">
        <v>48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ht="22.5" customHeight="1">
      <c r="A21" s="46" t="s">
        <v>97</v>
      </c>
      <c r="B21" s="47"/>
      <c r="C21" s="17">
        <f>SUM(C22:C30)</f>
        <v>0</v>
      </c>
      <c r="D21" s="17">
        <f t="shared" ref="D21:H21" si="1">SUM(D22:D30)</f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</row>
    <row r="22" spans="1:8" ht="15" customHeight="1">
      <c r="A22" s="18"/>
      <c r="B22" s="19" t="s">
        <v>49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ht="15" customHeight="1">
      <c r="A23" s="18"/>
      <c r="B23" s="19" t="s">
        <v>50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ht="15" customHeight="1">
      <c r="A24" s="18"/>
      <c r="B24" s="19" t="s">
        <v>51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ht="15" customHeight="1">
      <c r="A25" s="18"/>
      <c r="B25" s="19" t="s">
        <v>52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5" customHeight="1">
      <c r="A26" s="18"/>
      <c r="B26" s="19" t="s">
        <v>53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ht="15" customHeight="1">
      <c r="A27" s="18"/>
      <c r="B27" s="19" t="s">
        <v>54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ht="15" customHeight="1">
      <c r="A28" s="18"/>
      <c r="B28" s="19" t="s">
        <v>55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>
      <c r="A29" s="18"/>
      <c r="B29" s="19" t="s">
        <v>56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5" customHeight="1">
      <c r="A30" s="21"/>
      <c r="B30" s="22" t="s">
        <v>57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>
      <c r="A31" s="46" t="s">
        <v>98</v>
      </c>
      <c r="B31" s="47"/>
      <c r="C31" s="17">
        <f>SUM(C32:C34)</f>
        <v>0</v>
      </c>
      <c r="D31" s="17">
        <f t="shared" ref="D31:H31" si="2">SUM(D32:D34)</f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  <c r="H31" s="17">
        <f t="shared" si="2"/>
        <v>0</v>
      </c>
    </row>
    <row r="32" spans="1:8" ht="15" customHeight="1">
      <c r="A32" s="18"/>
      <c r="B32" s="19" t="s">
        <v>58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ht="15" customHeight="1">
      <c r="A33" s="18"/>
      <c r="B33" s="19" t="s">
        <v>59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ht="15" customHeight="1">
      <c r="A34" s="18"/>
      <c r="B34" s="19" t="s">
        <v>60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15" customHeight="1">
      <c r="A35" s="18"/>
      <c r="B35" s="19"/>
      <c r="C35" s="17"/>
      <c r="D35" s="17"/>
      <c r="E35" s="17"/>
      <c r="F35" s="17"/>
      <c r="G35" s="17"/>
      <c r="H35" s="17"/>
    </row>
    <row r="36" spans="1:8" s="26" customFormat="1" ht="20.100000000000001" customHeight="1">
      <c r="A36" s="23"/>
      <c r="B36" s="24" t="s">
        <v>61</v>
      </c>
      <c r="C36" s="25">
        <f>SUM(C11,C21,C31)</f>
        <v>8588771.6899999995</v>
      </c>
      <c r="D36" s="25">
        <f t="shared" ref="D36:H36" si="3">SUM(D11,D21,D31)</f>
        <v>2911123.56</v>
      </c>
      <c r="E36" s="25">
        <f t="shared" si="3"/>
        <v>11499895.25</v>
      </c>
      <c r="F36" s="25">
        <f t="shared" si="3"/>
        <v>10126433.16</v>
      </c>
      <c r="G36" s="25">
        <f t="shared" si="3"/>
        <v>10116433.16</v>
      </c>
      <c r="H36" s="25">
        <f t="shared" si="3"/>
        <v>1373462.0899999999</v>
      </c>
    </row>
    <row r="37" spans="1:8">
      <c r="A37" s="48" t="s">
        <v>62</v>
      </c>
      <c r="B37" s="48"/>
      <c r="C37" s="48"/>
      <c r="D37" s="48"/>
      <c r="E37" s="48"/>
      <c r="F37" s="48"/>
      <c r="G37" s="48"/>
      <c r="H37" s="48"/>
    </row>
    <row r="38" spans="1:8">
      <c r="C38" s="4"/>
      <c r="D38" s="5"/>
      <c r="E38" s="4"/>
      <c r="F38" s="4"/>
      <c r="G38" s="4"/>
      <c r="H38" s="4"/>
    </row>
    <row r="39" spans="1:8">
      <c r="C39" s="4"/>
      <c r="D39" s="4"/>
      <c r="E39" s="4"/>
      <c r="F39" s="4"/>
      <c r="G39" s="4"/>
      <c r="H39" s="4"/>
    </row>
    <row r="41" spans="1:8">
      <c r="C41" s="4"/>
      <c r="D41" s="4"/>
      <c r="E41" s="4"/>
      <c r="F41" s="4"/>
      <c r="G41" s="4"/>
      <c r="H41" s="4"/>
    </row>
    <row r="42" spans="1:8">
      <c r="C42" s="6"/>
      <c r="D42" s="6"/>
      <c r="E42" s="6"/>
      <c r="F42" s="6"/>
      <c r="G42" s="6"/>
      <c r="H42" s="6"/>
    </row>
    <row r="43" spans="1:8">
      <c r="C43" s="6"/>
      <c r="D43" s="6"/>
      <c r="E43" s="6"/>
      <c r="F43" s="6"/>
      <c r="G43" s="6"/>
      <c r="H43" s="6"/>
    </row>
    <row r="44" spans="1:8">
      <c r="C44" s="6"/>
      <c r="D44" s="6"/>
      <c r="E44" s="6"/>
      <c r="F44" s="6"/>
      <c r="G44" s="6"/>
      <c r="H44" s="6"/>
    </row>
    <row r="45" spans="1:8">
      <c r="C45" s="6"/>
      <c r="D45" s="6"/>
      <c r="E45" s="6"/>
      <c r="F45" s="6"/>
      <c r="G45" s="6"/>
      <c r="H45" s="6"/>
    </row>
    <row r="46" spans="1:8">
      <c r="C46" s="6"/>
      <c r="D46" s="6"/>
      <c r="E46" s="6"/>
      <c r="F46" s="6"/>
      <c r="G46" s="6"/>
      <c r="H46" s="6"/>
    </row>
    <row r="47" spans="1:8">
      <c r="C47" s="6"/>
      <c r="D47" s="6"/>
      <c r="E47" s="6"/>
      <c r="F47" s="6"/>
      <c r="G47" s="6"/>
      <c r="H47" s="6"/>
    </row>
    <row r="48" spans="1:8">
      <c r="C48" s="6"/>
      <c r="D48" s="6"/>
      <c r="E48" s="6"/>
      <c r="F48" s="6"/>
      <c r="G48" s="6"/>
      <c r="H48" s="6"/>
    </row>
  </sheetData>
  <mergeCells count="12">
    <mergeCell ref="A11:B11"/>
    <mergeCell ref="A21:B21"/>
    <mergeCell ref="A31:B31"/>
    <mergeCell ref="A37:H37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6" orientation="landscape" r:id="rId1"/>
  <headerFooter>
    <oddFooter>&amp;R&amp;8</oddFooter>
  </headerFooter>
  <rowBreaks count="1" manualBreakCount="1">
    <brk id="3" max="7" man="1"/>
  </rowBreaks>
  <colBreaks count="1" manualBreakCount="1">
    <brk id="4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BreakPreview" topLeftCell="A2" zoomScaleSheetLayoutView="100" workbookViewId="0">
      <selection activeCell="D34" sqref="D34:H34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4.5703125" style="1" bestFit="1" customWidth="1"/>
    <col min="4" max="4" width="16.140625" style="1" customWidth="1"/>
    <col min="5" max="6" width="14.5703125" style="1" bestFit="1" customWidth="1"/>
    <col min="7" max="7" width="14.7109375" style="1" bestFit="1" customWidth="1"/>
    <col min="8" max="8" width="14.28515625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1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17"/>
      <c r="E10" s="17"/>
      <c r="F10" s="17"/>
      <c r="G10" s="17"/>
      <c r="H10" s="17"/>
    </row>
    <row r="11" spans="1:8" ht="21" customHeight="1">
      <c r="A11" s="46" t="s">
        <v>99</v>
      </c>
      <c r="B11" s="47"/>
      <c r="C11" s="17">
        <f>SUM(C12:C18)</f>
        <v>0</v>
      </c>
      <c r="D11" s="17">
        <f t="shared" ref="D11:H11" si="0">SUM(D12:D18)</f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</row>
    <row r="12" spans="1:8" ht="15" customHeight="1">
      <c r="A12" s="18"/>
      <c r="B12" s="19" t="s">
        <v>63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ht="15" customHeight="1">
      <c r="A13" s="18"/>
      <c r="B13" s="19" t="s">
        <v>64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ht="15" customHeight="1">
      <c r="A14" s="18"/>
      <c r="B14" s="19" t="s">
        <v>65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 ht="15" customHeight="1">
      <c r="A15" s="18"/>
      <c r="B15" s="19" t="s">
        <v>66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ht="23.25" customHeight="1">
      <c r="A16" s="18"/>
      <c r="B16" s="19" t="s">
        <v>67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5" customHeight="1">
      <c r="A17" s="18"/>
      <c r="B17" s="19" t="s">
        <v>68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 ht="15" customHeight="1">
      <c r="A18" s="21"/>
      <c r="B18" s="22" t="s">
        <v>69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 ht="15" customHeight="1">
      <c r="A19" s="46" t="s">
        <v>100</v>
      </c>
      <c r="B19" s="47"/>
      <c r="C19" s="17">
        <f>SUM(C20:C22)</f>
        <v>0</v>
      </c>
      <c r="D19" s="17">
        <f t="shared" ref="D19:H19" si="1">SUM(D20:D22)</f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</row>
    <row r="20" spans="1:8" ht="15" customHeight="1">
      <c r="A20" s="18"/>
      <c r="B20" s="19" t="s">
        <v>70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ht="15" customHeight="1">
      <c r="A21" s="18"/>
      <c r="B21" s="19" t="s">
        <v>71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 ht="15" customHeight="1">
      <c r="A22" s="21"/>
      <c r="B22" s="22" t="s">
        <v>72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ht="15" customHeight="1">
      <c r="A23" s="46" t="s">
        <v>101</v>
      </c>
      <c r="B23" s="47"/>
      <c r="C23" s="17">
        <f>SUM(C24:C30)</f>
        <v>0</v>
      </c>
      <c r="D23" s="17">
        <f t="shared" ref="D23:H23" si="2">SUM(D24:D30)</f>
        <v>0</v>
      </c>
      <c r="E23" s="17">
        <f t="shared" si="2"/>
        <v>0</v>
      </c>
      <c r="F23" s="17">
        <f t="shared" si="2"/>
        <v>0</v>
      </c>
      <c r="G23" s="17">
        <f t="shared" si="2"/>
        <v>0</v>
      </c>
      <c r="H23" s="17">
        <f t="shared" si="2"/>
        <v>0</v>
      </c>
    </row>
    <row r="24" spans="1:8" ht="15" customHeight="1">
      <c r="A24" s="18"/>
      <c r="B24" s="19" t="s">
        <v>73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ht="15" customHeight="1">
      <c r="A25" s="18"/>
      <c r="B25" s="19" t="s">
        <v>74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5" customHeight="1">
      <c r="A26" s="18"/>
      <c r="B26" s="19" t="s">
        <v>75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ht="15" customHeight="1">
      <c r="A27" s="18"/>
      <c r="B27" s="19" t="s">
        <v>76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ht="15" customHeight="1">
      <c r="A28" s="18"/>
      <c r="B28" s="19" t="s">
        <v>77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>
      <c r="A29" s="18"/>
      <c r="B29" s="19" t="s">
        <v>78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5" customHeight="1">
      <c r="A30" s="18"/>
      <c r="B30" s="19" t="s">
        <v>79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>
      <c r="A31" s="18"/>
      <c r="B31" s="19"/>
      <c r="C31" s="17"/>
      <c r="D31" s="17"/>
      <c r="E31" s="17"/>
      <c r="F31" s="17"/>
      <c r="G31" s="17"/>
      <c r="H31" s="17"/>
    </row>
    <row r="32" spans="1:8" ht="15" customHeight="1">
      <c r="A32" s="18"/>
      <c r="B32" s="19"/>
      <c r="C32" s="17"/>
      <c r="D32" s="17"/>
      <c r="E32" s="17"/>
      <c r="F32" s="17"/>
      <c r="G32" s="17"/>
      <c r="H32" s="17"/>
    </row>
    <row r="33" spans="1:8" ht="15" customHeight="1">
      <c r="A33" s="18"/>
      <c r="B33" s="19"/>
      <c r="C33" s="17"/>
      <c r="D33" s="17"/>
      <c r="E33" s="17"/>
      <c r="F33" s="17"/>
      <c r="G33" s="17"/>
      <c r="H33" s="17"/>
    </row>
    <row r="34" spans="1:8" s="26" customFormat="1" ht="20.100000000000001" customHeight="1">
      <c r="A34" s="23"/>
      <c r="B34" s="24" t="s">
        <v>80</v>
      </c>
      <c r="C34" s="25">
        <f>SUM(C11,C19,C23)</f>
        <v>0</v>
      </c>
      <c r="D34" s="25">
        <f t="shared" ref="D34:H34" si="3">SUM(D11,D19,D23)</f>
        <v>0</v>
      </c>
      <c r="E34" s="25">
        <f t="shared" si="3"/>
        <v>0</v>
      </c>
      <c r="F34" s="25">
        <f t="shared" si="3"/>
        <v>0</v>
      </c>
      <c r="G34" s="25">
        <f t="shared" si="3"/>
        <v>0</v>
      </c>
      <c r="H34" s="25">
        <f t="shared" si="3"/>
        <v>0</v>
      </c>
    </row>
    <row r="35" spans="1:8">
      <c r="A35" s="48" t="s">
        <v>81</v>
      </c>
      <c r="B35" s="48"/>
      <c r="C35" s="48"/>
      <c r="D35" s="48"/>
      <c r="E35" s="48"/>
      <c r="F35" s="48"/>
      <c r="G35" s="48"/>
      <c r="H35" s="48"/>
    </row>
    <row r="36" spans="1:8">
      <c r="C36" s="4"/>
      <c r="D36" s="4"/>
      <c r="E36" s="4"/>
      <c r="F36" s="4"/>
      <c r="G36" s="4"/>
      <c r="H36" s="4"/>
    </row>
    <row r="37" spans="1:8">
      <c r="H37" s="4"/>
    </row>
    <row r="38" spans="1:8">
      <c r="C38" s="4"/>
      <c r="D38" s="4"/>
      <c r="E38" s="4"/>
      <c r="F38" s="4"/>
      <c r="G38" s="4"/>
      <c r="H38" s="4"/>
    </row>
    <row r="39" spans="1:8">
      <c r="C39" s="6"/>
      <c r="D39" s="6"/>
      <c r="E39" s="6"/>
      <c r="F39" s="6"/>
      <c r="G39" s="6"/>
      <c r="H39" s="6"/>
    </row>
    <row r="40" spans="1:8">
      <c r="C40" s="6"/>
      <c r="D40" s="6"/>
      <c r="E40" s="6"/>
      <c r="F40" s="6"/>
      <c r="G40" s="6"/>
      <c r="H40" s="6"/>
    </row>
    <row r="41" spans="1:8">
      <c r="C41" s="6"/>
      <c r="D41" s="6"/>
      <c r="E41" s="6"/>
      <c r="F41" s="6"/>
      <c r="G41" s="6"/>
      <c r="H41" s="6"/>
    </row>
    <row r="42" spans="1:8">
      <c r="C42" s="6"/>
      <c r="D42" s="6"/>
      <c r="E42" s="6"/>
      <c r="F42" s="6"/>
      <c r="G42" s="6"/>
      <c r="H42" s="6"/>
    </row>
  </sheetData>
  <mergeCells count="12">
    <mergeCell ref="A11:B11"/>
    <mergeCell ref="A19:B19"/>
    <mergeCell ref="A23:B23"/>
    <mergeCell ref="A35:H35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7" orientation="landscape" r:id="rId1"/>
  <headerFooter>
    <oddFooter>&amp;R&amp;8</oddFooter>
  </headerFooter>
  <rowBreaks count="1" manualBreakCount="1">
    <brk id="3" max="7" man="1"/>
  </rowBreaks>
  <colBreaks count="1" manualBreakCount="1">
    <brk id="4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view="pageBreakPreview" topLeftCell="A21" zoomScale="120" zoomScaleSheetLayoutView="120" workbookViewId="0">
      <selection activeCell="D39" sqref="D39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7.140625" style="1" customWidth="1"/>
    <col min="4" max="4" width="18" style="1" customWidth="1"/>
    <col min="5" max="5" width="15.5703125" style="1" customWidth="1"/>
    <col min="6" max="6" width="15.7109375" style="1" customWidth="1"/>
    <col min="7" max="7" width="17.28515625" style="1" customWidth="1"/>
    <col min="8" max="8" width="15.5703125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82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1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1"/>
      <c r="B6" s="1"/>
      <c r="C6" s="1"/>
      <c r="D6" s="1"/>
      <c r="E6" s="1"/>
      <c r="F6" s="1"/>
      <c r="G6" s="1"/>
      <c r="H6" s="1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5" customHeight="1">
      <c r="A10" s="46" t="s">
        <v>83</v>
      </c>
      <c r="B10" s="47"/>
      <c r="C10" s="17">
        <f>+C11+C19+C29+'EAPED E COG (2)'!C11+'EAPED E COG (2)'!C21+'EAPED E COG (2)'!C31+'EAPED E COG (3)'!C11+'EAPED E COG (3)'!C19+'EAPED E COG (3)'!C23</f>
        <v>49692749</v>
      </c>
      <c r="D10" s="42">
        <f>+D11+D19+D29+'EAPED E COG (2)'!D11+'EAPED E COG (2)'!D21+'EAPED E COG (2)'!D31+'EAPED E COG (3)'!D11+'EAPED E COG (3)'!D19+'EAPED E COG (3)'!D23</f>
        <v>8860967.6999999993</v>
      </c>
      <c r="E10" s="17">
        <f>+C10+D10</f>
        <v>58553716.700000003</v>
      </c>
      <c r="F10" s="17">
        <f>+F11+F19+F29+'EAPED E COG (2)'!F11+'EAPED E COG (2)'!F21+'EAPED E COG (2)'!F31+'EAPED E COG (3)'!F11+'EAPED E COG (3)'!F19+'EAPED E COG (3)'!F23</f>
        <v>40596877.710000001</v>
      </c>
      <c r="G10" s="17">
        <f>+G11+G19+G29+'EAPED E COG (2)'!G11+'EAPED E COG (2)'!G21+'EAPED E COG (2)'!G31+'EAPED E COG (3)'!G11+'EAPED E COG (3)'!G19+'EAPED E COG (3)'!G23</f>
        <v>39019338.269999996</v>
      </c>
      <c r="H10" s="17">
        <f>+E10-F10</f>
        <v>17956838.990000002</v>
      </c>
    </row>
    <row r="11" spans="1:8" ht="15" customHeight="1">
      <c r="A11" s="46" t="s">
        <v>102</v>
      </c>
      <c r="B11" s="47"/>
      <c r="C11" s="17">
        <f>SUM(C12:C18)</f>
        <v>23865605</v>
      </c>
      <c r="D11" s="42">
        <f t="shared" ref="D11:G11" si="0">SUM(D12:D18)</f>
        <v>-3139032.3</v>
      </c>
      <c r="E11" s="17">
        <f>+C11+D11</f>
        <v>20726572.699999999</v>
      </c>
      <c r="F11" s="17">
        <f t="shared" si="0"/>
        <v>20674056.34</v>
      </c>
      <c r="G11" s="17">
        <f t="shared" si="0"/>
        <v>19493385.899999999</v>
      </c>
      <c r="H11" s="17">
        <f t="shared" ref="H11:H18" si="1">+E11-F11</f>
        <v>52516.359999999404</v>
      </c>
    </row>
    <row r="12" spans="1:8" ht="15" customHeight="1">
      <c r="A12" s="18"/>
      <c r="B12" s="19" t="s">
        <v>12</v>
      </c>
      <c r="C12" s="20">
        <v>6445278</v>
      </c>
      <c r="D12" s="43">
        <v>-811583.33</v>
      </c>
      <c r="E12" s="20">
        <f t="shared" ref="E12:E18" si="2">+C12+D12</f>
        <v>5633694.6699999999</v>
      </c>
      <c r="F12" s="20">
        <v>5633694.6699999999</v>
      </c>
      <c r="G12" s="20">
        <v>5633694.6699999999</v>
      </c>
      <c r="H12" s="20">
        <f t="shared" si="1"/>
        <v>0</v>
      </c>
    </row>
    <row r="13" spans="1:8" ht="15" customHeight="1">
      <c r="A13" s="18"/>
      <c r="B13" s="19" t="s">
        <v>13</v>
      </c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1"/>
        <v>0</v>
      </c>
    </row>
    <row r="14" spans="1:8" ht="15" customHeight="1">
      <c r="A14" s="18"/>
      <c r="B14" s="19" t="s">
        <v>14</v>
      </c>
      <c r="C14" s="20">
        <v>1373678</v>
      </c>
      <c r="D14" s="43">
        <v>-211557.81</v>
      </c>
      <c r="E14" s="20">
        <f t="shared" si="2"/>
        <v>1162120.19</v>
      </c>
      <c r="F14" s="20">
        <v>1162120.19</v>
      </c>
      <c r="G14" s="20">
        <v>1156803.8899999999</v>
      </c>
      <c r="H14" s="20">
        <f t="shared" si="1"/>
        <v>0</v>
      </c>
    </row>
    <row r="15" spans="1:8" ht="15" customHeight="1">
      <c r="A15" s="18"/>
      <c r="B15" s="19" t="s">
        <v>15</v>
      </c>
      <c r="C15" s="20">
        <v>8500459</v>
      </c>
      <c r="D15" s="43">
        <v>-1539903.59</v>
      </c>
      <c r="E15" s="20">
        <f t="shared" si="2"/>
        <v>6960555.4100000001</v>
      </c>
      <c r="F15" s="20">
        <v>6914016.4000000004</v>
      </c>
      <c r="G15" s="20">
        <v>5829035.7400000002</v>
      </c>
      <c r="H15" s="20">
        <f t="shared" si="1"/>
        <v>46539.009999999776</v>
      </c>
    </row>
    <row r="16" spans="1:8" ht="15" customHeight="1">
      <c r="A16" s="18"/>
      <c r="B16" s="19" t="s">
        <v>16</v>
      </c>
      <c r="C16" s="20">
        <v>7528970</v>
      </c>
      <c r="D16" s="43">
        <v>-578353</v>
      </c>
      <c r="E16" s="20">
        <f t="shared" si="2"/>
        <v>6950617</v>
      </c>
      <c r="F16" s="20">
        <v>6947012.04</v>
      </c>
      <c r="G16" s="20">
        <v>6856638.5599999996</v>
      </c>
      <c r="H16" s="20">
        <f t="shared" si="1"/>
        <v>3604.9599999999627</v>
      </c>
    </row>
    <row r="17" spans="1:8" ht="15" customHeight="1">
      <c r="A17" s="18"/>
      <c r="B17" s="19" t="s">
        <v>17</v>
      </c>
      <c r="C17" s="20">
        <v>0</v>
      </c>
      <c r="D17" s="20">
        <v>0</v>
      </c>
      <c r="E17" s="20">
        <f t="shared" si="2"/>
        <v>0</v>
      </c>
      <c r="F17" s="20">
        <v>0</v>
      </c>
      <c r="G17" s="20">
        <v>0</v>
      </c>
      <c r="H17" s="20">
        <f t="shared" si="1"/>
        <v>0</v>
      </c>
    </row>
    <row r="18" spans="1:8" ht="15" customHeight="1">
      <c r="A18" s="18"/>
      <c r="B18" s="19" t="s">
        <v>18</v>
      </c>
      <c r="C18" s="20">
        <v>17220</v>
      </c>
      <c r="D18" s="20">
        <v>2365.4299999999998</v>
      </c>
      <c r="E18" s="20">
        <f t="shared" si="2"/>
        <v>19585.43</v>
      </c>
      <c r="F18" s="20">
        <v>17213.04</v>
      </c>
      <c r="G18" s="20">
        <v>17213.04</v>
      </c>
      <c r="H18" s="20">
        <f t="shared" si="1"/>
        <v>2372.3899999999994</v>
      </c>
    </row>
    <row r="19" spans="1:8" ht="22.5" customHeight="1">
      <c r="A19" s="46" t="s">
        <v>94</v>
      </c>
      <c r="B19" s="47"/>
      <c r="C19" s="17">
        <f>SUM(C20:C28)</f>
        <v>0</v>
      </c>
      <c r="D19" s="17">
        <f t="shared" ref="D19:H19" si="3">SUM(D20:D28)</f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</row>
    <row r="20" spans="1:8" ht="26.25" customHeight="1">
      <c r="A20" s="18"/>
      <c r="B20" s="19" t="s">
        <v>19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ht="15" customHeight="1">
      <c r="A21" s="18"/>
      <c r="B21" s="19" t="s">
        <v>20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 ht="15" customHeight="1">
      <c r="A22" s="18"/>
      <c r="B22" s="19" t="s">
        <v>21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ht="15" customHeight="1">
      <c r="A23" s="18"/>
      <c r="B23" s="19" t="s">
        <v>22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ht="15" customHeight="1">
      <c r="A24" s="18"/>
      <c r="B24" s="19" t="s">
        <v>23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ht="15" customHeight="1">
      <c r="A25" s="18"/>
      <c r="B25" s="19" t="s">
        <v>24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5" customHeight="1">
      <c r="A26" s="18"/>
      <c r="B26" s="19" t="s">
        <v>25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ht="15" customHeight="1">
      <c r="A27" s="18"/>
      <c r="B27" s="19" t="s">
        <v>26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ht="15" customHeight="1">
      <c r="A28" s="18"/>
      <c r="B28" s="19" t="s">
        <v>27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>
      <c r="A29" s="46" t="s">
        <v>95</v>
      </c>
      <c r="B29" s="47"/>
      <c r="C29" s="17">
        <f>SUM(C30:C38)</f>
        <v>0</v>
      </c>
      <c r="D29" s="17">
        <f t="shared" ref="D29:H29" si="4">SUM(D30:D38)</f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</row>
    <row r="30" spans="1:8" ht="15" customHeight="1">
      <c r="A30" s="18"/>
      <c r="B30" s="19" t="s">
        <v>28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>
      <c r="A31" s="18"/>
      <c r="B31" s="19" t="s">
        <v>29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 ht="15" customHeight="1">
      <c r="A32" s="18"/>
      <c r="B32" s="19" t="s">
        <v>30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ht="15" customHeight="1">
      <c r="A33" s="18"/>
      <c r="B33" s="19" t="s">
        <v>31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ht="22.5" customHeight="1">
      <c r="A34" s="18"/>
      <c r="B34" s="19" t="s">
        <v>32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15" customHeight="1">
      <c r="A35" s="18"/>
      <c r="B35" s="19" t="s">
        <v>33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ht="15" customHeight="1">
      <c r="A36" s="18"/>
      <c r="B36" s="19" t="s">
        <v>34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 ht="15" customHeight="1">
      <c r="A37" s="18"/>
      <c r="B37" s="19" t="s">
        <v>35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 ht="15" customHeight="1">
      <c r="A38" s="21"/>
      <c r="B38" s="22" t="s">
        <v>36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 ht="15" customHeight="1">
      <c r="A39" s="23"/>
      <c r="B39" s="24" t="s">
        <v>84</v>
      </c>
      <c r="C39" s="25">
        <f>+C11+C19+C29</f>
        <v>23865605</v>
      </c>
      <c r="D39" s="59">
        <f t="shared" ref="D39:H39" si="5">+D11+D19+D29</f>
        <v>-3139032.3</v>
      </c>
      <c r="E39" s="25">
        <f t="shared" si="5"/>
        <v>20726572.699999999</v>
      </c>
      <c r="F39" s="25">
        <f t="shared" si="5"/>
        <v>20674056.34</v>
      </c>
      <c r="G39" s="25">
        <f t="shared" si="5"/>
        <v>19493385.899999999</v>
      </c>
      <c r="H39" s="25">
        <f t="shared" si="5"/>
        <v>52516.359999999404</v>
      </c>
    </row>
    <row r="40" spans="1:8">
      <c r="A40" s="48" t="s">
        <v>85</v>
      </c>
      <c r="B40" s="48"/>
      <c r="C40" s="48"/>
      <c r="D40" s="48"/>
      <c r="E40" s="48"/>
      <c r="F40" s="48"/>
      <c r="G40" s="48"/>
      <c r="H40" s="48"/>
    </row>
  </sheetData>
  <mergeCells count="13">
    <mergeCell ref="A7:B9"/>
    <mergeCell ref="C7:G7"/>
    <mergeCell ref="H7:H8"/>
    <mergeCell ref="A1:H1"/>
    <mergeCell ref="A2:H2"/>
    <mergeCell ref="A3:H3"/>
    <mergeCell ref="A4:H4"/>
    <mergeCell ref="A5:H5"/>
    <mergeCell ref="A10:B10"/>
    <mergeCell ref="A11:B11"/>
    <mergeCell ref="A19:B19"/>
    <mergeCell ref="A29:B29"/>
    <mergeCell ref="A40:H40"/>
  </mergeCells>
  <printOptions horizontalCentered="1"/>
  <pageMargins left="0.31496062992125984" right="0.35433070866141736" top="0.74803149606299213" bottom="0.74803149606299213" header="0" footer="0"/>
  <pageSetup scale="81" orientation="landscape" r:id="rId1"/>
  <headerFooter>
    <oddFooter>&amp;R&amp;8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31" zoomScaleSheetLayoutView="100" workbookViewId="0">
      <selection activeCell="E51" sqref="E51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5.5703125" style="1" customWidth="1"/>
    <col min="5" max="6" width="14.5703125" style="1" bestFit="1" customWidth="1"/>
    <col min="7" max="7" width="14.7109375" style="1" bestFit="1" customWidth="1"/>
    <col min="8" max="8" width="14.85546875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82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1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28"/>
      <c r="B6" s="28"/>
      <c r="C6" s="28"/>
      <c r="D6" s="28"/>
      <c r="E6" s="28"/>
      <c r="F6" s="28"/>
      <c r="G6" s="28"/>
      <c r="H6" s="28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30">
        <v>1</v>
      </c>
      <c r="D9" s="30">
        <v>2</v>
      </c>
      <c r="E9" s="30" t="s">
        <v>10</v>
      </c>
      <c r="F9" s="30">
        <v>4</v>
      </c>
      <c r="G9" s="30">
        <v>5</v>
      </c>
      <c r="H9" s="31" t="s">
        <v>11</v>
      </c>
    </row>
    <row r="10" spans="1:8" ht="5.25" customHeight="1">
      <c r="A10" s="2"/>
      <c r="B10" s="3"/>
      <c r="C10" s="13"/>
      <c r="D10" s="14"/>
      <c r="E10" s="15"/>
      <c r="F10" s="15"/>
      <c r="G10" s="15"/>
      <c r="H10" s="15"/>
    </row>
    <row r="11" spans="1:8" ht="20.25" customHeight="1">
      <c r="A11" s="46" t="s">
        <v>103</v>
      </c>
      <c r="B11" s="47"/>
      <c r="C11" s="32">
        <f>SUM(C12:C20)</f>
        <v>8327144</v>
      </c>
      <c r="D11" s="32">
        <f t="shared" ref="D11:G11" si="0">SUM(D12:D20)</f>
        <v>12000000</v>
      </c>
      <c r="E11" s="32">
        <f>+C11+D11</f>
        <v>20327144</v>
      </c>
      <c r="F11" s="32">
        <f t="shared" si="0"/>
        <v>19922821.370000001</v>
      </c>
      <c r="G11" s="32">
        <f t="shared" si="0"/>
        <v>19525952.370000001</v>
      </c>
      <c r="H11" s="32">
        <f>+E11-F11</f>
        <v>404322.62999999896</v>
      </c>
    </row>
    <row r="12" spans="1:8" ht="15" customHeight="1">
      <c r="A12" s="18"/>
      <c r="B12" s="19" t="s">
        <v>40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</row>
    <row r="13" spans="1:8" ht="15" customHeight="1">
      <c r="A13" s="18"/>
      <c r="B13" s="19" t="s">
        <v>41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</row>
    <row r="14" spans="1:8" ht="15" customHeight="1">
      <c r="A14" s="18"/>
      <c r="B14" s="19" t="s">
        <v>42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</row>
    <row r="15" spans="1:8" ht="15" customHeight="1">
      <c r="A15" s="18"/>
      <c r="B15" s="19" t="s">
        <v>43</v>
      </c>
      <c r="C15" s="33">
        <v>8327144</v>
      </c>
      <c r="D15" s="33">
        <v>12000000</v>
      </c>
      <c r="E15" s="33">
        <f>+C15+D15</f>
        <v>20327144</v>
      </c>
      <c r="F15" s="33">
        <v>19922821.370000001</v>
      </c>
      <c r="G15" s="33">
        <v>19525952.370000001</v>
      </c>
      <c r="H15" s="33">
        <f>+E15-F15</f>
        <v>404322.62999999896</v>
      </c>
    </row>
    <row r="16" spans="1:8" ht="15" customHeight="1">
      <c r="A16" s="18"/>
      <c r="B16" s="19" t="s">
        <v>44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</row>
    <row r="17" spans="1:8" ht="15" customHeight="1">
      <c r="A17" s="18"/>
      <c r="B17" s="19" t="s">
        <v>45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</row>
    <row r="18" spans="1:8" ht="15" customHeight="1">
      <c r="A18" s="18"/>
      <c r="B18" s="19" t="s">
        <v>46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</row>
    <row r="19" spans="1:8" ht="15" customHeight="1">
      <c r="A19" s="18"/>
      <c r="B19" s="19" t="s">
        <v>47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</row>
    <row r="20" spans="1:8" ht="15" customHeight="1">
      <c r="A20" s="21"/>
      <c r="B20" s="22" t="s">
        <v>48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</row>
    <row r="21" spans="1:8" ht="24.75" customHeight="1">
      <c r="A21" s="46" t="s">
        <v>97</v>
      </c>
      <c r="B21" s="47"/>
      <c r="C21" s="32">
        <f>SUM(C22:C30)</f>
        <v>0</v>
      </c>
      <c r="D21" s="32">
        <f t="shared" ref="D21:G21" si="1">SUM(D22:D30)</f>
        <v>6432000</v>
      </c>
      <c r="E21" s="32">
        <f>+C21+D21</f>
        <v>6432000</v>
      </c>
      <c r="F21" s="32">
        <f t="shared" si="1"/>
        <v>0</v>
      </c>
      <c r="G21" s="32">
        <f t="shared" si="1"/>
        <v>0</v>
      </c>
      <c r="H21" s="32">
        <f>+E21-F21</f>
        <v>6432000</v>
      </c>
    </row>
    <row r="22" spans="1:8" ht="15" customHeight="1">
      <c r="A22" s="18"/>
      <c r="B22" s="19" t="s">
        <v>49</v>
      </c>
      <c r="C22" s="33">
        <v>0</v>
      </c>
      <c r="D22" s="41">
        <v>6432000</v>
      </c>
      <c r="E22" s="33">
        <f>+C22+D22</f>
        <v>6432000</v>
      </c>
      <c r="F22" s="33">
        <v>0</v>
      </c>
      <c r="G22" s="33">
        <v>0</v>
      </c>
      <c r="H22" s="33">
        <v>0</v>
      </c>
    </row>
    <row r="23" spans="1:8" ht="15" customHeight="1">
      <c r="A23" s="18"/>
      <c r="B23" s="19" t="s">
        <v>50</v>
      </c>
      <c r="C23" s="33">
        <v>0</v>
      </c>
      <c r="D23" s="33">
        <v>0</v>
      </c>
      <c r="E23" s="33">
        <f t="shared" ref="E23:E30" si="2">+C23-D23</f>
        <v>0</v>
      </c>
      <c r="F23" s="33">
        <v>0</v>
      </c>
      <c r="G23" s="33">
        <v>0</v>
      </c>
      <c r="H23" s="33">
        <v>0</v>
      </c>
    </row>
    <row r="24" spans="1:8" ht="15" customHeight="1">
      <c r="A24" s="18"/>
      <c r="B24" s="19" t="s">
        <v>51</v>
      </c>
      <c r="C24" s="33">
        <v>0</v>
      </c>
      <c r="D24" s="33">
        <v>0</v>
      </c>
      <c r="E24" s="33">
        <f t="shared" si="2"/>
        <v>0</v>
      </c>
      <c r="F24" s="33">
        <v>0</v>
      </c>
      <c r="G24" s="33">
        <v>0</v>
      </c>
      <c r="H24" s="33">
        <v>0</v>
      </c>
    </row>
    <row r="25" spans="1:8" ht="15" customHeight="1">
      <c r="A25" s="18"/>
      <c r="B25" s="19" t="s">
        <v>52</v>
      </c>
      <c r="C25" s="33">
        <v>0</v>
      </c>
      <c r="D25" s="33">
        <v>0</v>
      </c>
      <c r="E25" s="33">
        <f t="shared" si="2"/>
        <v>0</v>
      </c>
      <c r="F25" s="33">
        <v>0</v>
      </c>
      <c r="G25" s="33">
        <v>0</v>
      </c>
      <c r="H25" s="33">
        <v>0</v>
      </c>
    </row>
    <row r="26" spans="1:8" ht="15" customHeight="1">
      <c r="A26" s="18"/>
      <c r="B26" s="19" t="s">
        <v>53</v>
      </c>
      <c r="C26" s="33">
        <v>0</v>
      </c>
      <c r="D26" s="33">
        <v>0</v>
      </c>
      <c r="E26" s="33">
        <f t="shared" si="2"/>
        <v>0</v>
      </c>
      <c r="F26" s="33">
        <v>0</v>
      </c>
      <c r="G26" s="33">
        <v>0</v>
      </c>
      <c r="H26" s="33">
        <v>0</v>
      </c>
    </row>
    <row r="27" spans="1:8" ht="15" customHeight="1">
      <c r="A27" s="18"/>
      <c r="B27" s="19" t="s">
        <v>54</v>
      </c>
      <c r="C27" s="33">
        <v>0</v>
      </c>
      <c r="D27" s="33">
        <v>0</v>
      </c>
      <c r="E27" s="33">
        <f t="shared" si="2"/>
        <v>0</v>
      </c>
      <c r="F27" s="33">
        <v>0</v>
      </c>
      <c r="G27" s="33">
        <v>0</v>
      </c>
      <c r="H27" s="33">
        <v>0</v>
      </c>
    </row>
    <row r="28" spans="1:8" ht="15" customHeight="1">
      <c r="A28" s="18"/>
      <c r="B28" s="19" t="s">
        <v>55</v>
      </c>
      <c r="C28" s="33">
        <v>0</v>
      </c>
      <c r="D28" s="33">
        <v>0</v>
      </c>
      <c r="E28" s="33">
        <f t="shared" si="2"/>
        <v>0</v>
      </c>
      <c r="F28" s="33">
        <v>0</v>
      </c>
      <c r="G28" s="33">
        <v>0</v>
      </c>
      <c r="H28" s="33">
        <v>0</v>
      </c>
    </row>
    <row r="29" spans="1:8" ht="15" customHeight="1">
      <c r="A29" s="18"/>
      <c r="B29" s="19" t="s">
        <v>56</v>
      </c>
      <c r="C29" s="33">
        <v>0</v>
      </c>
      <c r="D29" s="33">
        <v>0</v>
      </c>
      <c r="E29" s="33">
        <f t="shared" si="2"/>
        <v>0</v>
      </c>
      <c r="F29" s="33">
        <v>0</v>
      </c>
      <c r="G29" s="33">
        <v>0</v>
      </c>
      <c r="H29" s="33">
        <v>0</v>
      </c>
    </row>
    <row r="30" spans="1:8" ht="15" customHeight="1">
      <c r="A30" s="21"/>
      <c r="B30" s="22" t="s">
        <v>57</v>
      </c>
      <c r="C30" s="33">
        <v>0</v>
      </c>
      <c r="D30" s="33">
        <v>0</v>
      </c>
      <c r="E30" s="33">
        <f t="shared" si="2"/>
        <v>0</v>
      </c>
      <c r="F30" s="33">
        <v>0</v>
      </c>
      <c r="G30" s="33">
        <v>0</v>
      </c>
      <c r="H30" s="33">
        <v>0</v>
      </c>
    </row>
    <row r="31" spans="1:8" ht="15" customHeight="1">
      <c r="A31" s="46" t="s">
        <v>98</v>
      </c>
      <c r="B31" s="47"/>
      <c r="C31" s="32">
        <f>SUM(C32:C34)</f>
        <v>17500000</v>
      </c>
      <c r="D31" s="44">
        <f t="shared" ref="D31:G31" si="3">SUM(D32:D34)</f>
        <v>-6432000</v>
      </c>
      <c r="E31" s="32">
        <f>+C31+D31</f>
        <v>11068000</v>
      </c>
      <c r="F31" s="32">
        <f t="shared" si="3"/>
        <v>0</v>
      </c>
      <c r="G31" s="32">
        <f t="shared" si="3"/>
        <v>0</v>
      </c>
      <c r="H31" s="32">
        <f>+E31-F31</f>
        <v>11068000</v>
      </c>
    </row>
    <row r="32" spans="1:8" ht="15" customHeight="1">
      <c r="A32" s="18"/>
      <c r="B32" s="19" t="s">
        <v>58</v>
      </c>
      <c r="C32" s="33">
        <v>17500000</v>
      </c>
      <c r="D32" s="45">
        <v>-6432000</v>
      </c>
      <c r="E32" s="33">
        <f>+C32+D32</f>
        <v>11068000</v>
      </c>
      <c r="F32" s="33">
        <v>0</v>
      </c>
      <c r="G32" s="33">
        <v>0</v>
      </c>
      <c r="H32" s="33">
        <v>0</v>
      </c>
    </row>
    <row r="33" spans="1:8" ht="15" customHeight="1">
      <c r="A33" s="18"/>
      <c r="B33" s="19" t="s">
        <v>59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</row>
    <row r="34" spans="1:8" ht="15" customHeight="1">
      <c r="A34" s="18"/>
      <c r="B34" s="19" t="s">
        <v>60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15" customHeight="1">
      <c r="A35" s="18"/>
      <c r="B35" s="19"/>
      <c r="C35" s="32"/>
      <c r="D35" s="32"/>
      <c r="E35" s="32"/>
      <c r="F35" s="32"/>
      <c r="G35" s="32"/>
      <c r="H35" s="32"/>
    </row>
    <row r="36" spans="1:8" ht="15" customHeight="1">
      <c r="A36" s="23"/>
      <c r="B36" s="24" t="s">
        <v>86</v>
      </c>
      <c r="C36" s="34">
        <f>+C11+C21+C31</f>
        <v>25827144</v>
      </c>
      <c r="D36" s="34">
        <f t="shared" ref="D36:H36" si="4">+D11+D21+D31</f>
        <v>12000000</v>
      </c>
      <c r="E36" s="34">
        <f t="shared" si="4"/>
        <v>37827144</v>
      </c>
      <c r="F36" s="34">
        <f t="shared" si="4"/>
        <v>19922821.370000001</v>
      </c>
      <c r="G36" s="34">
        <f t="shared" si="4"/>
        <v>19525952.370000001</v>
      </c>
      <c r="H36" s="34">
        <f t="shared" si="4"/>
        <v>17904322.629999999</v>
      </c>
    </row>
    <row r="37" spans="1:8">
      <c r="A37" s="48" t="s">
        <v>87</v>
      </c>
      <c r="B37" s="48"/>
      <c r="C37" s="48"/>
      <c r="D37" s="48"/>
      <c r="E37" s="48"/>
      <c r="F37" s="48"/>
      <c r="G37" s="48"/>
      <c r="H37" s="48"/>
    </row>
    <row r="38" spans="1:8">
      <c r="A38" s="7"/>
      <c r="B38" s="7"/>
      <c r="C38" s="8"/>
      <c r="D38" s="9"/>
      <c r="E38" s="8"/>
      <c r="F38" s="8"/>
      <c r="G38" s="8"/>
      <c r="H38" s="8"/>
    </row>
    <row r="40" spans="1:8">
      <c r="C40" s="4"/>
      <c r="D40" s="4"/>
      <c r="E40" s="4"/>
      <c r="F40" s="4"/>
      <c r="G40" s="4"/>
      <c r="H40" s="4"/>
    </row>
  </sheetData>
  <mergeCells count="12">
    <mergeCell ref="A11:B11"/>
    <mergeCell ref="A21:B21"/>
    <mergeCell ref="A31:B31"/>
    <mergeCell ref="A37:H37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6" orientation="landscape" r:id="rId1"/>
  <headerFooter>
    <oddFooter>&amp;R&amp;8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topLeftCell="A7" zoomScaleSheetLayoutView="100" workbookViewId="0">
      <selection activeCell="K17" sqref="K17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4.5703125" style="1" bestFit="1" customWidth="1"/>
    <col min="5" max="5" width="16.5703125" style="1" customWidth="1"/>
    <col min="6" max="6" width="16.140625" style="1" customWidth="1"/>
    <col min="7" max="7" width="15.5703125" style="1" customWidth="1"/>
    <col min="8" max="8" width="16" style="1" customWidth="1"/>
    <col min="9" max="16384" width="11.42578125" style="1"/>
  </cols>
  <sheetData>
    <row r="1" spans="1:8" ht="18" customHeight="1">
      <c r="A1" s="58" t="s">
        <v>91</v>
      </c>
      <c r="B1" s="58"/>
      <c r="C1" s="58"/>
      <c r="D1" s="58"/>
      <c r="E1" s="58"/>
      <c r="F1" s="58"/>
      <c r="G1" s="58"/>
      <c r="H1" s="58"/>
    </row>
    <row r="2" spans="1:8" ht="18" customHeight="1">
      <c r="A2" s="58" t="s">
        <v>105</v>
      </c>
      <c r="B2" s="58"/>
      <c r="C2" s="58"/>
      <c r="D2" s="58"/>
      <c r="E2" s="58"/>
      <c r="F2" s="58"/>
      <c r="G2" s="58"/>
      <c r="H2" s="58"/>
    </row>
    <row r="3" spans="1:8" ht="18" customHeight="1">
      <c r="A3" s="58" t="s">
        <v>82</v>
      </c>
      <c r="B3" s="58"/>
      <c r="C3" s="58"/>
      <c r="D3" s="58"/>
      <c r="E3" s="58"/>
      <c r="F3" s="58"/>
      <c r="G3" s="58"/>
      <c r="H3" s="58"/>
    </row>
    <row r="4" spans="1:8" ht="18" customHeight="1">
      <c r="A4" s="58" t="s">
        <v>1</v>
      </c>
      <c r="B4" s="58"/>
      <c r="C4" s="58"/>
      <c r="D4" s="58"/>
      <c r="E4" s="58"/>
      <c r="F4" s="58"/>
      <c r="G4" s="58"/>
      <c r="H4" s="58"/>
    </row>
    <row r="5" spans="1:8" ht="18" customHeight="1">
      <c r="A5" s="58" t="s">
        <v>106</v>
      </c>
      <c r="B5" s="58"/>
      <c r="C5" s="58"/>
      <c r="D5" s="58"/>
      <c r="E5" s="58"/>
      <c r="F5" s="58"/>
      <c r="G5" s="58"/>
      <c r="H5" s="58"/>
    </row>
    <row r="6" spans="1:8" s="16" customFormat="1" ht="7.5" customHeight="1">
      <c r="A6" s="35"/>
      <c r="B6" s="35"/>
      <c r="C6" s="35"/>
      <c r="D6" s="35"/>
      <c r="E6" s="35"/>
      <c r="F6" s="35"/>
      <c r="G6" s="35"/>
      <c r="H6" s="35"/>
    </row>
    <row r="7" spans="1:8" ht="12" thickBot="1">
      <c r="A7" s="49" t="s">
        <v>2</v>
      </c>
      <c r="B7" s="50"/>
      <c r="C7" s="55" t="s">
        <v>3</v>
      </c>
      <c r="D7" s="55"/>
      <c r="E7" s="55"/>
      <c r="F7" s="55"/>
      <c r="G7" s="55"/>
      <c r="H7" s="56" t="s">
        <v>4</v>
      </c>
    </row>
    <row r="8" spans="1:8" ht="23.25" thickBot="1">
      <c r="A8" s="51"/>
      <c r="B8" s="52"/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57"/>
    </row>
    <row r="9" spans="1:8" ht="11.25" customHeight="1">
      <c r="A9" s="53"/>
      <c r="B9" s="54"/>
      <c r="C9" s="11">
        <v>1</v>
      </c>
      <c r="D9" s="11">
        <v>2</v>
      </c>
      <c r="E9" s="11" t="s">
        <v>10</v>
      </c>
      <c r="F9" s="11">
        <v>4</v>
      </c>
      <c r="G9" s="11">
        <v>5</v>
      </c>
      <c r="H9" s="12" t="s">
        <v>11</v>
      </c>
    </row>
    <row r="10" spans="1:8" ht="11.25" customHeight="1">
      <c r="A10" s="18"/>
      <c r="B10" s="19"/>
      <c r="C10" s="17"/>
      <c r="D10" s="17"/>
      <c r="E10" s="17"/>
      <c r="F10" s="17"/>
      <c r="G10" s="17"/>
      <c r="H10" s="17"/>
    </row>
    <row r="11" spans="1:8" ht="22.5" customHeight="1">
      <c r="A11" s="46" t="s">
        <v>99</v>
      </c>
      <c r="B11" s="47"/>
      <c r="C11" s="17">
        <f>SUM(C12:C18)</f>
        <v>0</v>
      </c>
      <c r="D11" s="17">
        <f t="shared" ref="D11:G11" si="0">SUM(D12:D18)</f>
        <v>0</v>
      </c>
      <c r="E11" s="17">
        <f>+C11+D11</f>
        <v>0</v>
      </c>
      <c r="F11" s="17">
        <f t="shared" si="0"/>
        <v>0</v>
      </c>
      <c r="G11" s="17">
        <f t="shared" si="0"/>
        <v>0</v>
      </c>
      <c r="H11" s="17">
        <f>+E11-F11</f>
        <v>0</v>
      </c>
    </row>
    <row r="12" spans="1:8" ht="15" customHeight="1">
      <c r="A12" s="18"/>
      <c r="B12" s="19" t="s">
        <v>63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ht="15" customHeight="1">
      <c r="A13" s="18"/>
      <c r="B13" s="19" t="s">
        <v>64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ht="15" customHeight="1">
      <c r="A14" s="18"/>
      <c r="B14" s="19" t="s">
        <v>65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 ht="15" customHeight="1">
      <c r="A15" s="18"/>
      <c r="B15" s="19" t="s">
        <v>66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ht="20.25" customHeight="1">
      <c r="A16" s="18"/>
      <c r="B16" s="19" t="s">
        <v>67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5" customHeight="1">
      <c r="A17" s="18"/>
      <c r="B17" s="19" t="s">
        <v>68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 ht="15" customHeight="1">
      <c r="A18" s="21"/>
      <c r="B18" s="22" t="s">
        <v>69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 ht="15" customHeight="1">
      <c r="A19" s="46" t="s">
        <v>104</v>
      </c>
      <c r="B19" s="47"/>
      <c r="C19" s="17">
        <f>SUM(C20:C22)</f>
        <v>0</v>
      </c>
      <c r="D19" s="17">
        <f t="shared" ref="D19:G19" si="1">SUM(D20:D22)</f>
        <v>0</v>
      </c>
      <c r="E19" s="17">
        <f>+C19-D19</f>
        <v>0</v>
      </c>
      <c r="F19" s="17">
        <f t="shared" si="1"/>
        <v>0</v>
      </c>
      <c r="G19" s="17">
        <f t="shared" si="1"/>
        <v>0</v>
      </c>
      <c r="H19" s="17">
        <f>+E19-F19</f>
        <v>0</v>
      </c>
    </row>
    <row r="20" spans="1:8" ht="15" customHeight="1">
      <c r="A20" s="18"/>
      <c r="B20" s="19" t="s">
        <v>70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ht="15" customHeight="1">
      <c r="A21" s="18"/>
      <c r="B21" s="19" t="s">
        <v>71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 ht="15" customHeight="1">
      <c r="A22" s="21"/>
      <c r="B22" s="22" t="s">
        <v>72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ht="15" customHeight="1">
      <c r="A23" s="46" t="s">
        <v>101</v>
      </c>
      <c r="B23" s="47"/>
      <c r="C23" s="17">
        <f>SUM(C24:C30)</f>
        <v>0</v>
      </c>
      <c r="D23" s="17">
        <f t="shared" ref="D23:G23" si="2">SUM(D24:D30)</f>
        <v>0</v>
      </c>
      <c r="E23" s="17">
        <f>+C23+D23</f>
        <v>0</v>
      </c>
      <c r="F23" s="17">
        <f t="shared" si="2"/>
        <v>0</v>
      </c>
      <c r="G23" s="17">
        <f t="shared" si="2"/>
        <v>0</v>
      </c>
      <c r="H23" s="17">
        <f>+E23-F23</f>
        <v>0</v>
      </c>
    </row>
    <row r="24" spans="1:8" ht="15" customHeight="1">
      <c r="A24" s="18"/>
      <c r="B24" s="19" t="s">
        <v>73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ht="15" customHeight="1">
      <c r="A25" s="18"/>
      <c r="B25" s="19" t="s">
        <v>74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5" customHeight="1">
      <c r="A26" s="18"/>
      <c r="B26" s="19" t="s">
        <v>75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ht="15" customHeight="1">
      <c r="A27" s="18"/>
      <c r="B27" s="19" t="s">
        <v>76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ht="15" customHeight="1">
      <c r="A28" s="18"/>
      <c r="B28" s="19" t="s">
        <v>77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>
      <c r="A29" s="18"/>
      <c r="B29" s="19" t="s">
        <v>78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5" customHeight="1">
      <c r="A30" s="18"/>
      <c r="B30" s="19" t="s">
        <v>79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>
      <c r="A31" s="18"/>
      <c r="B31" s="19"/>
      <c r="C31" s="17"/>
      <c r="D31" s="17"/>
      <c r="E31" s="17"/>
      <c r="F31" s="17"/>
      <c r="G31" s="17"/>
      <c r="H31" s="17"/>
    </row>
    <row r="32" spans="1:8" ht="15" customHeight="1">
      <c r="A32" s="18"/>
      <c r="B32" s="19"/>
      <c r="C32" s="17"/>
      <c r="D32" s="17"/>
      <c r="E32" s="17"/>
      <c r="F32" s="17"/>
      <c r="G32" s="17"/>
      <c r="H32" s="17"/>
    </row>
    <row r="33" spans="1:8" ht="15" customHeight="1">
      <c r="A33" s="36"/>
      <c r="B33" s="37" t="s">
        <v>88</v>
      </c>
      <c r="C33" s="38">
        <f>+C11+C19+C23</f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</row>
    <row r="34" spans="1:8" s="26" customFormat="1" ht="15" customHeight="1">
      <c r="A34" s="23"/>
      <c r="B34" s="24" t="s">
        <v>89</v>
      </c>
      <c r="C34" s="25">
        <f>+'EAPED NE COG'!C10+'EAPED E COG'!C10</f>
        <v>74682385.120000005</v>
      </c>
      <c r="D34" s="25">
        <f>+'EAPED NE COG'!D10+'EAPED E COG'!D10</f>
        <v>17326282.719999999</v>
      </c>
      <c r="E34" s="25">
        <f>+'EAPED NE COG'!E10+'EAPED E COG'!E10</f>
        <v>92008667.840000004</v>
      </c>
      <c r="F34" s="25">
        <f>+'EAPED NE COG'!F10+'EAPED E COG'!F10</f>
        <v>72504388.810000002</v>
      </c>
      <c r="G34" s="25">
        <f>+'EAPED NE COG'!G10+'EAPED E COG'!G10</f>
        <v>70674575.599999994</v>
      </c>
      <c r="H34" s="25">
        <f>+'EAPED NE COG'!H10+'EAPED E COG'!H10</f>
        <v>19504279.029999997</v>
      </c>
    </row>
    <row r="35" spans="1:8">
      <c r="A35" s="48" t="s">
        <v>90</v>
      </c>
      <c r="B35" s="48"/>
      <c r="C35" s="48"/>
      <c r="D35" s="48"/>
      <c r="E35" s="48"/>
      <c r="F35" s="48"/>
      <c r="G35" s="48"/>
      <c r="H35" s="48"/>
    </row>
    <row r="36" spans="1:8">
      <c r="A36" s="7"/>
      <c r="B36" s="7"/>
      <c r="C36" s="8"/>
      <c r="D36" s="7"/>
      <c r="E36" s="8"/>
      <c r="F36" s="8"/>
      <c r="G36" s="8"/>
      <c r="H36" s="8"/>
    </row>
  </sheetData>
  <mergeCells count="12">
    <mergeCell ref="A11:B11"/>
    <mergeCell ref="A19:B19"/>
    <mergeCell ref="A23:B23"/>
    <mergeCell ref="A35:H35"/>
    <mergeCell ref="A1:H1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31496062992125984" right="0.35433070866141736" top="0.74803149606299213" bottom="0.74803149606299213" header="0" footer="0"/>
  <pageSetup scale="84" orientation="landscape" r:id="rId1"/>
  <headerFooter>
    <oddFooter>&amp;R&amp;8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EAPED NE COG</vt:lpstr>
      <vt:lpstr>EAPED NE COG (2)</vt:lpstr>
      <vt:lpstr>EAPED NE COG (3)</vt:lpstr>
      <vt:lpstr>EAPED E COG</vt:lpstr>
      <vt:lpstr>EAPED E COG (2)</vt:lpstr>
      <vt:lpstr>EAPED E COG (3)</vt:lpstr>
      <vt:lpstr>'EAPED E COG'!Área_de_impresión</vt:lpstr>
      <vt:lpstr>'EAPED E COG (2)'!Área_de_impresión</vt:lpstr>
      <vt:lpstr>'EAPED E COG (3)'!Área_de_impresión</vt:lpstr>
      <vt:lpstr>'EAPED NE COG'!Área_de_impresión</vt:lpstr>
      <vt:lpstr>'EAPED NE COG (2)'!Área_de_impresión</vt:lpstr>
      <vt:lpstr>'EAPED NE COG (3)'!Área_de_impresión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2024-07-19T19:57:57Z</cp:lastPrinted>
  <dcterms:created xsi:type="dcterms:W3CDTF">2020-10-21T02:11:45Z</dcterms:created>
  <dcterms:modified xsi:type="dcterms:W3CDTF">2024-07-19T19:58:02Z</dcterms:modified>
</cp:coreProperties>
</file>